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C:\Users\kjohn\Documents\"/>
    </mc:Choice>
  </mc:AlternateContent>
  <xr:revisionPtr revIDLastSave="0" documentId="8_{4499773E-52BA-4A62-8386-3E4AE29D5CD8}" xr6:coauthVersionLast="43" xr6:coauthVersionMax="43" xr10:uidLastSave="{00000000-0000-0000-0000-000000000000}"/>
  <bookViews>
    <workbookView xWindow="-120" yWindow="-120" windowWidth="20640" windowHeight="11160" xr2:uid="{00000000-000D-0000-FFFF-FFFF00000000}"/>
  </bookViews>
  <sheets>
    <sheet name="Client Proj. By Svc (Page 1)" sheetId="1" r:id="rId1"/>
    <sheet name="Salary &amp; Fringe (Page 2)" sheetId="2" r:id="rId2"/>
    <sheet name="Budget Detail (Page 3)" sheetId="3" r:id="rId3"/>
    <sheet name="Budget Smry By Svc (Page 4)" sheetId="4" r:id="rId4"/>
    <sheet name="Reimbursement Schedule (Page 5)" sheetId="5" r:id="rId5"/>
  </sheets>
  <definedNames>
    <definedName name="_xlnm.Print_Area" localSheetId="2">'Budget Detail (Page 3)'!$A$1:$G$127</definedName>
    <definedName name="_xlnm.Print_Area" localSheetId="3">'Budget Smry By Svc (Page 4)'!$A$1:$M$70</definedName>
    <definedName name="_xlnm.Print_Area" localSheetId="0">'Client Proj. By Svc (Page 1)'!$A$1:$K$30</definedName>
    <definedName name="_xlnm.Print_Area" localSheetId="4">'Reimbursement Schedule (Page 5)'!$A$1:$I$44</definedName>
    <definedName name="_xlnm.Print_Area" localSheetId="1">'Salary &amp; Fringe (Page 2)'!$A$1:$Q$78</definedName>
    <definedName name="Z_539B6691_5F5A_4A3B_92AE_8BB98485D962_.wvu.PrintArea" localSheetId="2" hidden="1">'Budget Detail (Page 3)'!$A$1:$G$127</definedName>
    <definedName name="Z_539B6691_5F5A_4A3B_92AE_8BB98485D962_.wvu.PrintArea" localSheetId="3" hidden="1">'Budget Smry By Svc (Page 4)'!$A$1:$M$70</definedName>
    <definedName name="Z_539B6691_5F5A_4A3B_92AE_8BB98485D962_.wvu.PrintArea" localSheetId="0" hidden="1">'Client Proj. By Svc (Page 1)'!$A$1:$K$30</definedName>
    <definedName name="Z_539B6691_5F5A_4A3B_92AE_8BB98485D962_.wvu.PrintArea" localSheetId="4" hidden="1">'Reimbursement Schedule (Page 5)'!$A$1:$I$44</definedName>
    <definedName name="Z_539B6691_5F5A_4A3B_92AE_8BB98485D962_.wvu.PrintArea" localSheetId="1" hidden="1">'Salary &amp; Fringe (Page 2)'!$A$1:$Q$78</definedName>
  </definedNames>
  <calcPr calcId="181029"/>
  <customWorkbookViews>
    <customWorkbookView name="Jacob Levinson - Personal View" guid="{539B6691-5F5A-4A3B-92AE-8BB98485D962}" mergeInterval="0" personalView="1" maximized="1" xWindow="1272" yWindow="99" windowWidth="1382" windowHeight="784" activeSheetId="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77" i="2" l="1"/>
  <c r="O77" i="2"/>
  <c r="N77" i="2"/>
  <c r="M77" i="2"/>
  <c r="L77" i="2"/>
  <c r="K77" i="2"/>
  <c r="J77" i="2"/>
  <c r="I77" i="2"/>
  <c r="G77" i="2"/>
  <c r="F77" i="2"/>
  <c r="E77" i="2"/>
  <c r="D77" i="2"/>
  <c r="P76" i="2"/>
  <c r="O76" i="2"/>
  <c r="N76" i="2"/>
  <c r="M76" i="2"/>
  <c r="L76" i="2"/>
  <c r="K76" i="2"/>
  <c r="J76" i="2"/>
  <c r="I76" i="2"/>
  <c r="G76" i="2"/>
  <c r="F76" i="2"/>
  <c r="E76" i="2"/>
  <c r="D76" i="2"/>
  <c r="C76" i="2"/>
  <c r="B76" i="2"/>
  <c r="Q67" i="2"/>
  <c r="H67" i="2"/>
  <c r="Q66" i="2"/>
  <c r="H66" i="2"/>
  <c r="Q65" i="2"/>
  <c r="H65" i="2"/>
  <c r="Q64" i="2"/>
  <c r="H64" i="2"/>
  <c r="Q68" i="2"/>
  <c r="H68" i="2"/>
  <c r="H69" i="2"/>
  <c r="Q69" i="2"/>
  <c r="Q63" i="2" l="1"/>
  <c r="Q62" i="2"/>
  <c r="Q61" i="2"/>
  <c r="Q60" i="2"/>
  <c r="Q59" i="2"/>
  <c r="Q58" i="2"/>
  <c r="Q57" i="2"/>
  <c r="Q56" i="2"/>
  <c r="H63" i="2"/>
  <c r="H62" i="2"/>
  <c r="H61" i="2"/>
  <c r="H60" i="2"/>
  <c r="H59" i="2"/>
  <c r="H58" i="2"/>
  <c r="H57" i="2"/>
  <c r="H56" i="2"/>
  <c r="B77" i="2" l="1"/>
  <c r="H48" i="4"/>
  <c r="H47" i="4"/>
  <c r="H46" i="4"/>
  <c r="H45" i="4"/>
  <c r="H44" i="4"/>
  <c r="H43" i="4"/>
  <c r="H42" i="4"/>
  <c r="H41" i="4"/>
  <c r="F108" i="3"/>
  <c r="F107" i="3"/>
  <c r="F106" i="3"/>
  <c r="F105" i="3"/>
  <c r="F95" i="3"/>
  <c r="F94" i="3"/>
  <c r="F93" i="3"/>
  <c r="F92" i="3"/>
  <c r="F91" i="3"/>
  <c r="F90" i="3"/>
  <c r="F89" i="3"/>
  <c r="F88" i="3"/>
  <c r="F87" i="3"/>
  <c r="F86" i="3"/>
  <c r="F85" i="3"/>
  <c r="F84" i="3"/>
  <c r="F76" i="3"/>
  <c r="F75" i="3"/>
  <c r="F74" i="3"/>
  <c r="F73" i="3"/>
  <c r="F72" i="3"/>
  <c r="F71" i="3"/>
  <c r="F70" i="3"/>
  <c r="F69" i="3"/>
  <c r="F68" i="3"/>
  <c r="F67" i="3"/>
  <c r="F66" i="3"/>
  <c r="F65" i="3"/>
  <c r="F52" i="3"/>
  <c r="F51" i="3"/>
  <c r="F50" i="3"/>
  <c r="F49" i="3"/>
  <c r="F48" i="3"/>
  <c r="F38" i="3"/>
  <c r="F37" i="3"/>
  <c r="F36" i="3"/>
  <c r="F35" i="3"/>
  <c r="F34" i="3"/>
  <c r="F33" i="3"/>
  <c r="F32" i="3"/>
  <c r="F31" i="3"/>
  <c r="F30" i="3"/>
  <c r="F29" i="3"/>
  <c r="F28" i="3"/>
  <c r="F27" i="3"/>
  <c r="Q43" i="2"/>
  <c r="H43" i="2"/>
  <c r="Q42" i="2"/>
  <c r="H42" i="2"/>
  <c r="Q41" i="2"/>
  <c r="H41" i="2"/>
  <c r="Q40" i="2"/>
  <c r="H40" i="2"/>
  <c r="Q39" i="2"/>
  <c r="H39" i="2"/>
  <c r="Q38" i="2"/>
  <c r="H38" i="2"/>
  <c r="Q37" i="2"/>
  <c r="H37" i="2"/>
  <c r="Q36" i="2"/>
  <c r="H36" i="2"/>
  <c r="Q35" i="2"/>
  <c r="H35" i="2"/>
  <c r="Q34" i="2"/>
  <c r="H34" i="2"/>
  <c r="Q33" i="2"/>
  <c r="H33" i="2"/>
  <c r="Q32" i="2"/>
  <c r="H32" i="2"/>
  <c r="Q31" i="2"/>
  <c r="H31" i="2"/>
  <c r="Q30" i="2"/>
  <c r="H30" i="2"/>
  <c r="Q29" i="2"/>
  <c r="H29" i="2"/>
  <c r="Q28" i="2"/>
  <c r="H28" i="2"/>
  <c r="Q27" i="2"/>
  <c r="H27" i="2"/>
  <c r="Q26" i="2"/>
  <c r="H26" i="2"/>
  <c r="I15" i="1"/>
  <c r="I30" i="1"/>
  <c r="J30" i="1" s="1"/>
  <c r="A79" i="3"/>
  <c r="A78" i="3"/>
  <c r="A77" i="3"/>
  <c r="A65" i="3"/>
  <c r="A64" i="3"/>
  <c r="M50" i="4"/>
  <c r="M42" i="4"/>
  <c r="M43" i="4"/>
  <c r="M44" i="4"/>
  <c r="M45" i="4"/>
  <c r="M46" i="4"/>
  <c r="M47" i="4"/>
  <c r="M48" i="4"/>
  <c r="M41" i="4"/>
  <c r="C3" i="5"/>
  <c r="C4" i="5"/>
  <c r="C5" i="5"/>
  <c r="C6" i="5"/>
  <c r="C7" i="5"/>
  <c r="E13" i="5"/>
  <c r="I13" i="5"/>
  <c r="E14" i="5"/>
  <c r="I14" i="5"/>
  <c r="E15" i="5"/>
  <c r="I15" i="5"/>
  <c r="E16" i="5"/>
  <c r="I16" i="5"/>
  <c r="E17" i="5"/>
  <c r="I17" i="5"/>
  <c r="E18" i="5"/>
  <c r="I18" i="5"/>
  <c r="E19" i="5"/>
  <c r="I19" i="5"/>
  <c r="E20" i="5"/>
  <c r="I20" i="5"/>
  <c r="E21" i="5"/>
  <c r="I21" i="5"/>
  <c r="E22" i="5"/>
  <c r="I22" i="5"/>
  <c r="E23" i="5"/>
  <c r="I23" i="5"/>
  <c r="E24" i="5"/>
  <c r="I24" i="5"/>
  <c r="C25" i="5"/>
  <c r="D25" i="5"/>
  <c r="G25" i="5"/>
  <c r="H25" i="5"/>
  <c r="B44" i="5"/>
  <c r="C3" i="4"/>
  <c r="C4" i="4"/>
  <c r="C5" i="4"/>
  <c r="C6" i="4"/>
  <c r="C7" i="4"/>
  <c r="B15" i="4"/>
  <c r="B28" i="4" s="1"/>
  <c r="B16" i="4"/>
  <c r="B29" i="4" s="1"/>
  <c r="B17" i="4"/>
  <c r="B30" i="4" s="1"/>
  <c r="B18" i="4"/>
  <c r="B31" i="4" s="1"/>
  <c r="B19" i="4"/>
  <c r="B45" i="4" s="1"/>
  <c r="B20" i="4"/>
  <c r="B46" i="4" s="1"/>
  <c r="B21" i="4"/>
  <c r="B34" i="4" s="1"/>
  <c r="B22" i="4"/>
  <c r="B48" i="4" s="1"/>
  <c r="F23" i="4"/>
  <c r="G23" i="4"/>
  <c r="H23" i="4"/>
  <c r="I23" i="4"/>
  <c r="J23" i="4"/>
  <c r="K28" i="4"/>
  <c r="G41" i="4" s="1"/>
  <c r="K29" i="4"/>
  <c r="K30" i="4"/>
  <c r="K31" i="4"/>
  <c r="K32" i="4"/>
  <c r="K33" i="4"/>
  <c r="K34" i="4"/>
  <c r="K35" i="4"/>
  <c r="E36" i="4"/>
  <c r="F36" i="4"/>
  <c r="G36" i="4"/>
  <c r="H36" i="4"/>
  <c r="J41" i="4"/>
  <c r="L41" i="4"/>
  <c r="G42" i="4"/>
  <c r="J42" i="4"/>
  <c r="K42" i="4"/>
  <c r="L42" i="4"/>
  <c r="G43" i="4"/>
  <c r="J43" i="4"/>
  <c r="K43" i="4"/>
  <c r="L43" i="4"/>
  <c r="B44" i="4"/>
  <c r="G44" i="4"/>
  <c r="J44" i="4"/>
  <c r="K44" i="4"/>
  <c r="L44" i="4"/>
  <c r="G45" i="4"/>
  <c r="J45" i="4"/>
  <c r="K45" i="4"/>
  <c r="L45" i="4"/>
  <c r="G46" i="4"/>
  <c r="J46" i="4"/>
  <c r="K46" i="4"/>
  <c r="L46" i="4"/>
  <c r="G47" i="4"/>
  <c r="J47" i="4"/>
  <c r="K47" i="4"/>
  <c r="L47" i="4"/>
  <c r="G48" i="4"/>
  <c r="J48" i="4"/>
  <c r="K48" i="4"/>
  <c r="L48" i="4"/>
  <c r="E49" i="4"/>
  <c r="F49" i="4"/>
  <c r="E50" i="4"/>
  <c r="A59" i="4"/>
  <c r="G59" i="4"/>
  <c r="A61" i="4"/>
  <c r="B3" i="3"/>
  <c r="B4" i="3"/>
  <c r="B5" i="3"/>
  <c r="B6" i="3"/>
  <c r="B7" i="3"/>
  <c r="F26" i="3"/>
  <c r="F39" i="3"/>
  <c r="F40" i="3"/>
  <c r="F41" i="3"/>
  <c r="B42" i="3"/>
  <c r="C42" i="3"/>
  <c r="D42" i="3"/>
  <c r="E42" i="3"/>
  <c r="F45" i="3"/>
  <c r="F46" i="3"/>
  <c r="F47" i="3"/>
  <c r="F53" i="3"/>
  <c r="F54" i="3"/>
  <c r="F55" i="3"/>
  <c r="F56" i="3"/>
  <c r="F57" i="3"/>
  <c r="F58" i="3"/>
  <c r="F59" i="3"/>
  <c r="F60" i="3"/>
  <c r="B61" i="3"/>
  <c r="C61" i="3"/>
  <c r="D61" i="3"/>
  <c r="E61" i="3"/>
  <c r="F64" i="3"/>
  <c r="F77" i="3"/>
  <c r="F78" i="3"/>
  <c r="F79" i="3"/>
  <c r="B80" i="3"/>
  <c r="C80" i="3"/>
  <c r="D80" i="3"/>
  <c r="E80" i="3"/>
  <c r="F83" i="3"/>
  <c r="F96" i="3"/>
  <c r="F97" i="3"/>
  <c r="F98" i="3"/>
  <c r="B99" i="3"/>
  <c r="C99" i="3"/>
  <c r="D99" i="3"/>
  <c r="E99" i="3"/>
  <c r="F102" i="3"/>
  <c r="F103" i="3"/>
  <c r="F104" i="3"/>
  <c r="F109" i="3"/>
  <c r="F110" i="3"/>
  <c r="F111" i="3"/>
  <c r="F112" i="3"/>
  <c r="F113" i="3"/>
  <c r="F114" i="3"/>
  <c r="F115" i="3"/>
  <c r="F116" i="3"/>
  <c r="F117" i="3"/>
  <c r="F118" i="3"/>
  <c r="F119" i="3"/>
  <c r="F120" i="3"/>
  <c r="F121" i="3"/>
  <c r="F122" i="3"/>
  <c r="B123" i="3"/>
  <c r="C123" i="3"/>
  <c r="D123" i="3"/>
  <c r="E123" i="3"/>
  <c r="A129" i="3"/>
  <c r="B3" i="2"/>
  <c r="B4" i="2"/>
  <c r="B5" i="2"/>
  <c r="B6" i="2"/>
  <c r="B7" i="2"/>
  <c r="H16" i="2"/>
  <c r="Q16" i="2"/>
  <c r="D17" i="2"/>
  <c r="E17" i="2"/>
  <c r="F17" i="2"/>
  <c r="G17" i="2"/>
  <c r="I17" i="2"/>
  <c r="J17" i="2"/>
  <c r="K17" i="2"/>
  <c r="L17" i="2"/>
  <c r="M17" i="2"/>
  <c r="N17" i="2"/>
  <c r="O17" i="2"/>
  <c r="P17" i="2"/>
  <c r="H18" i="2"/>
  <c r="Q18" i="2"/>
  <c r="H19" i="2"/>
  <c r="Q19" i="2"/>
  <c r="H20" i="2"/>
  <c r="Q20" i="2"/>
  <c r="H21" i="2"/>
  <c r="Q21" i="2"/>
  <c r="H22" i="2"/>
  <c r="Q22" i="2"/>
  <c r="H23" i="2"/>
  <c r="Q23" i="2"/>
  <c r="H24" i="2"/>
  <c r="Q24" i="2"/>
  <c r="H25" i="2"/>
  <c r="Q25" i="2"/>
  <c r="H44" i="2"/>
  <c r="Q44" i="2"/>
  <c r="H45" i="2"/>
  <c r="Q45" i="2"/>
  <c r="H46" i="2"/>
  <c r="Q46" i="2"/>
  <c r="H47" i="2"/>
  <c r="Q47" i="2"/>
  <c r="H48" i="2"/>
  <c r="Q48" i="2"/>
  <c r="H49" i="2"/>
  <c r="Q49" i="2"/>
  <c r="H50" i="2"/>
  <c r="Q50" i="2"/>
  <c r="H51" i="2"/>
  <c r="Q51" i="2"/>
  <c r="H52" i="2"/>
  <c r="Q52" i="2"/>
  <c r="H53" i="2"/>
  <c r="Q53" i="2"/>
  <c r="H54" i="2"/>
  <c r="Q54" i="2"/>
  <c r="H55" i="2"/>
  <c r="Q55" i="2"/>
  <c r="H70" i="2"/>
  <c r="Q70" i="2"/>
  <c r="H71" i="2"/>
  <c r="Q71" i="2"/>
  <c r="H72" i="2"/>
  <c r="Q72" i="2"/>
  <c r="H73" i="2"/>
  <c r="Q73" i="2"/>
  <c r="H74" i="2"/>
  <c r="Q74" i="2"/>
  <c r="H75" i="2"/>
  <c r="Q75" i="2"/>
  <c r="B16" i="3"/>
  <c r="E16" i="3"/>
  <c r="E17" i="3" s="1"/>
  <c r="C16" i="3"/>
  <c r="C17" i="3" s="1"/>
  <c r="D16" i="3"/>
  <c r="D17" i="3" s="1"/>
  <c r="K78" i="2"/>
  <c r="E17" i="4" s="1"/>
  <c r="K17" i="4" s="1"/>
  <c r="L78" i="2"/>
  <c r="E18" i="4" s="1"/>
  <c r="K18" i="4" s="1"/>
  <c r="N78" i="2"/>
  <c r="E20" i="4" s="1"/>
  <c r="K20" i="4" s="1"/>
  <c r="B20" i="3"/>
  <c r="E20" i="3"/>
  <c r="E21" i="3" s="1"/>
  <c r="C20" i="3"/>
  <c r="C21" i="3" s="1"/>
  <c r="I78" i="2"/>
  <c r="E15" i="4" s="1"/>
  <c r="J78" i="2"/>
  <c r="E16" i="4" s="1"/>
  <c r="K16" i="4" s="1"/>
  <c r="M78" i="2"/>
  <c r="E19" i="4" s="1"/>
  <c r="K19" i="4" s="1"/>
  <c r="O78" i="2"/>
  <c r="E21" i="4" s="1"/>
  <c r="K21" i="4" s="1"/>
  <c r="P78" i="2"/>
  <c r="E22" i="4" s="1"/>
  <c r="K22" i="4" s="1"/>
  <c r="A80" i="2"/>
  <c r="J15" i="1"/>
  <c r="J20" i="1"/>
  <c r="Q77" i="2" l="1"/>
  <c r="H77" i="2"/>
  <c r="Q76" i="2"/>
  <c r="H76" i="2"/>
  <c r="Q17" i="2"/>
  <c r="H17" i="2"/>
  <c r="B42" i="4"/>
  <c r="E25" i="5"/>
  <c r="I25" i="5"/>
  <c r="M49" i="4"/>
  <c r="K41" i="4"/>
  <c r="K36" i="4"/>
  <c r="K49" i="4" s="1"/>
  <c r="E78" i="2"/>
  <c r="B47" i="4"/>
  <c r="B33" i="4"/>
  <c r="B43" i="4"/>
  <c r="G78" i="2"/>
  <c r="D20" i="3"/>
  <c r="D21" i="3" s="1"/>
  <c r="D23" i="3" s="1"/>
  <c r="D126" i="3" s="1"/>
  <c r="G37" i="4" s="1"/>
  <c r="B78" i="2"/>
  <c r="F99" i="3"/>
  <c r="I24" i="4" s="1"/>
  <c r="F123" i="3"/>
  <c r="J24" i="4" s="1"/>
  <c r="F80" i="3"/>
  <c r="H24" i="4" s="1"/>
  <c r="F61" i="3"/>
  <c r="G24" i="4" s="1"/>
  <c r="F42" i="3"/>
  <c r="F24" i="4" s="1"/>
  <c r="C23" i="3"/>
  <c r="C126" i="3" s="1"/>
  <c r="F37" i="4" s="1"/>
  <c r="K15" i="4"/>
  <c r="E23" i="4"/>
  <c r="K23" i="4" s="1"/>
  <c r="F16" i="3"/>
  <c r="F17" i="3" s="1"/>
  <c r="B17" i="3"/>
  <c r="B21" i="3"/>
  <c r="E23" i="3"/>
  <c r="E126" i="3" s="1"/>
  <c r="F78" i="2"/>
  <c r="B35" i="4"/>
  <c r="D78" i="2"/>
  <c r="B41" i="4"/>
  <c r="B32" i="4"/>
  <c r="F20" i="3" l="1"/>
  <c r="F21" i="3" s="1"/>
  <c r="F23" i="3" s="1"/>
  <c r="E24" i="4" s="1"/>
  <c r="Q78" i="2"/>
  <c r="H78" i="2"/>
  <c r="B23" i="3"/>
  <c r="B126" i="3" s="1"/>
  <c r="E37" i="4" s="1"/>
  <c r="H37" i="4"/>
  <c r="I26" i="5"/>
  <c r="I27" i="5" s="1"/>
  <c r="F126" i="3" l="1"/>
  <c r="E26" i="5"/>
  <c r="E27" i="5" s="1"/>
</calcChain>
</file>

<file path=xl/sharedStrings.xml><?xml version="1.0" encoding="utf-8"?>
<sst xmlns="http://schemas.openxmlformats.org/spreadsheetml/2006/main" count="311" uniqueCount="235">
  <si>
    <t>Submitted by:</t>
  </si>
  <si>
    <t>Agency:</t>
  </si>
  <si>
    <t>Area Agency Funds</t>
  </si>
  <si>
    <t>Date Submitted:</t>
  </si>
  <si>
    <t>Directions:</t>
  </si>
  <si>
    <t>Project Income/
Client Contributions</t>
  </si>
  <si>
    <t>TOTAL</t>
  </si>
  <si>
    <t>Expenses</t>
  </si>
  <si>
    <t>Local Cash Match</t>
  </si>
  <si>
    <t>In-Kind Match</t>
  </si>
  <si>
    <t>AMOUNT</t>
  </si>
  <si>
    <t>SOURCE</t>
  </si>
  <si>
    <t>FRINGE (list detail, insert additional lines as necessary)</t>
  </si>
  <si>
    <t>Male</t>
  </si>
  <si>
    <t>4b.</t>
  </si>
  <si>
    <t>Female</t>
  </si>
  <si>
    <t>4a.</t>
  </si>
  <si>
    <t>Low Income Minority</t>
  </si>
  <si>
    <t>3e.</t>
  </si>
  <si>
    <t>Living Alone</t>
  </si>
  <si>
    <t>3d.</t>
  </si>
  <si>
    <t>75+</t>
  </si>
  <si>
    <t>3c.</t>
  </si>
  <si>
    <t>Limited English Speaking</t>
  </si>
  <si>
    <t>3b.</t>
  </si>
  <si>
    <t>Poverty</t>
  </si>
  <si>
    <t>3a.</t>
  </si>
  <si>
    <t>Persons Reporting 2 or More Races</t>
  </si>
  <si>
    <t>Persons Reporting Some Other Race</t>
  </si>
  <si>
    <t>Native Hawaiian or Other Pacific Islander (Alone)</t>
  </si>
  <si>
    <t>Black or African American (Alone)</t>
  </si>
  <si>
    <t>Asian (Alone)</t>
  </si>
  <si>
    <t>American Indian or Alaska Native (Alone)</t>
  </si>
  <si>
    <t>White (Alone) - Hispanic</t>
  </si>
  <si>
    <t>2b.</t>
  </si>
  <si>
    <t>White (Alone) - Non-Hispanic</t>
  </si>
  <si>
    <t>2a.</t>
  </si>
  <si>
    <t>Not-Hispanic or Latino</t>
  </si>
  <si>
    <t>Hispanic or Latino</t>
  </si>
  <si>
    <t>4c.</t>
  </si>
  <si>
    <t>4d.</t>
  </si>
  <si>
    <t>4e.</t>
  </si>
  <si>
    <t>5a.</t>
  </si>
  <si>
    <t>5b.</t>
  </si>
  <si>
    <t>Participant Characteristics</t>
  </si>
  <si>
    <t>3f.</t>
  </si>
  <si>
    <t>3g.</t>
  </si>
  <si>
    <t>3h.</t>
  </si>
  <si>
    <t>All Services</t>
  </si>
  <si>
    <t>Unduplicated #</t>
  </si>
  <si>
    <t>1. Number of Participants Expected to Receive Each Service:</t>
  </si>
  <si>
    <t>TOTAL COST</t>
  </si>
  <si>
    <t>RESOURCES</t>
  </si>
  <si>
    <t>TOTAL RESOURCES</t>
  </si>
  <si>
    <t>RATIOS</t>
  </si>
  <si>
    <t>Travel</t>
  </si>
  <si>
    <t>Supplies/
Equipment</t>
  </si>
  <si>
    <t>Other</t>
  </si>
  <si>
    <t>Title III/State</t>
  </si>
  <si>
    <t>Project Income</t>
  </si>
  <si>
    <t>Local Cash</t>
  </si>
  <si>
    <t>In-Kind</t>
  </si>
  <si>
    <t>Clients</t>
  </si>
  <si>
    <t>Total Unit Cost</t>
  </si>
  <si>
    <t>Unit to Client Ratio</t>
  </si>
  <si>
    <t>Fiscal Year:</t>
  </si>
  <si>
    <t>Personnel (Sum of Salaries and Fringe)</t>
  </si>
  <si>
    <t>Other Sub-Total</t>
  </si>
  <si>
    <t>Supplies/Equip Sub-Total</t>
  </si>
  <si>
    <t>Travel Sub-Total</t>
  </si>
  <si>
    <t>Fringe Sum-Total</t>
  </si>
  <si>
    <t>Salaries Sub-Total</t>
  </si>
  <si>
    <t>Match %</t>
  </si>
  <si>
    <t>Totals</t>
  </si>
  <si>
    <t>Totals (from Budget Detail)</t>
  </si>
  <si>
    <t xml:space="preserve">Services </t>
  </si>
  <si>
    <t>Page 1 (Client Projections)</t>
  </si>
  <si>
    <t>Cash Match Details - must meet legal requirement for match</t>
  </si>
  <si>
    <t>In-Kind Match Details - must meet legal requirement for match</t>
  </si>
  <si>
    <t xml:space="preserve">2. Any equipment cost over $1,000 must be itemized. Include a rationale. </t>
  </si>
  <si>
    <t>EXPENSES</t>
  </si>
  <si>
    <t>1. Please enter figures to the nearest dollar (do not include cents).</t>
  </si>
  <si>
    <t xml:space="preserve">Note: Grey cells are automatically calculated - do not enter any numbers in these cells. Please enter figures to the nearest dollar (do not include cents). Please check  figures if any cells are shaded red. Any cells shaded red are not adding up correctly. Please check to make sure that the total costs equal total resources and/or the totals under expenses match the total amounts under expenses listed on Page 2. </t>
  </si>
  <si>
    <t>SALARIES</t>
  </si>
  <si>
    <r>
      <t xml:space="preserve">List </t>
    </r>
    <r>
      <rPr>
        <b/>
        <sz val="10"/>
        <rFont val="Arial"/>
        <family val="2"/>
      </rPr>
      <t>all</t>
    </r>
    <r>
      <rPr>
        <sz val="10"/>
        <rFont val="Arial"/>
        <family val="2"/>
      </rPr>
      <t xml:space="preserve"> Title III program staff positions.</t>
    </r>
  </si>
  <si>
    <t xml:space="preserve">SALARIES </t>
  </si>
  <si>
    <t>Month</t>
  </si>
  <si>
    <t>Estimation of Expenditures for the month</t>
  </si>
  <si>
    <t>Estimation of Program Income which will be collected &amp; expended</t>
  </si>
  <si>
    <t>Total Project Income (Sum of column e and f)</t>
  </si>
  <si>
    <t xml:space="preserve">a </t>
  </si>
  <si>
    <t>b</t>
  </si>
  <si>
    <t>c</t>
  </si>
  <si>
    <t>d</t>
  </si>
  <si>
    <t>e</t>
  </si>
  <si>
    <t>f</t>
  </si>
  <si>
    <t>g</t>
  </si>
  <si>
    <t>October</t>
  </si>
  <si>
    <t>November</t>
  </si>
  <si>
    <t>December</t>
  </si>
  <si>
    <t xml:space="preserve">January </t>
  </si>
  <si>
    <t>February</t>
  </si>
  <si>
    <t>March</t>
  </si>
  <si>
    <t>April</t>
  </si>
  <si>
    <t xml:space="preserve">May </t>
  </si>
  <si>
    <t>June</t>
  </si>
  <si>
    <t>July</t>
  </si>
  <si>
    <t>August</t>
  </si>
  <si>
    <t>September</t>
  </si>
  <si>
    <t>Total</t>
  </si>
  <si>
    <t>NGA level</t>
  </si>
  <si>
    <t>Difference (should be $0)</t>
  </si>
  <si>
    <t>and estimated Project Income collected.</t>
  </si>
  <si>
    <t>Signature</t>
  </si>
  <si>
    <t>Title</t>
  </si>
  <si>
    <t>Prepared by</t>
  </si>
  <si>
    <t>Date</t>
  </si>
  <si>
    <t xml:space="preserve">Service </t>
  </si>
  <si>
    <t>Service</t>
  </si>
  <si>
    <t>Service:</t>
  </si>
  <si>
    <t xml:space="preserve">D </t>
  </si>
  <si>
    <t>E</t>
  </si>
  <si>
    <t>C1-Congregate Meals</t>
  </si>
  <si>
    <t>C2-Home Delivered Meals</t>
  </si>
  <si>
    <t>B-Supportive Services</t>
  </si>
  <si>
    <t>Ombudsman</t>
  </si>
  <si>
    <t>Program:</t>
  </si>
  <si>
    <t>Food Sub-Total</t>
  </si>
  <si>
    <t>Food (list detail) C1 &amp; C2 Nutrition Only</t>
  </si>
  <si>
    <t>Delivery (list detail) C1 &amp; C2 Nutrition Only</t>
  </si>
  <si>
    <t>Delivery Sub Total</t>
  </si>
  <si>
    <t>Units/Meals of Service</t>
  </si>
  <si>
    <t>Total Salaries</t>
  </si>
  <si>
    <t>Total Fringe</t>
  </si>
  <si>
    <t>TOTAL Salary &amp; Fringe</t>
  </si>
  <si>
    <r>
      <t xml:space="preserve">Food-C1 &amp; C2 </t>
    </r>
    <r>
      <rPr>
        <b/>
        <u/>
        <sz val="9"/>
        <rFont val="Arial"/>
        <family val="2"/>
      </rPr>
      <t>Nutrition Budgets Only</t>
    </r>
  </si>
  <si>
    <r>
      <t xml:space="preserve">Delivery-C1 &amp; C2 </t>
    </r>
    <r>
      <rPr>
        <b/>
        <u/>
        <sz val="9"/>
        <rFont val="Arial"/>
        <family val="2"/>
      </rPr>
      <t>Nutrition Budgets Only</t>
    </r>
  </si>
  <si>
    <t>EXAMPLE Jane Doe-Accountant</t>
  </si>
  <si>
    <t>See Salary&amp;Fringe (Page 2)</t>
  </si>
  <si>
    <t>Page 2 - (Salary Detail)</t>
  </si>
  <si>
    <t>Page 3 (Detail)</t>
  </si>
  <si>
    <t>Page 4 (Summary)</t>
  </si>
  <si>
    <t>AAA Unit Cost</t>
  </si>
  <si>
    <t>Services (Automatically Populate)</t>
  </si>
  <si>
    <t xml:space="preserve">Personnel (Total of Salaries &amp; Fringe) </t>
  </si>
  <si>
    <r>
      <t xml:space="preserve"> </t>
    </r>
    <r>
      <rPr>
        <u/>
        <sz val="12"/>
        <rFont val="Arial"/>
        <family val="2"/>
      </rPr>
      <t xml:space="preserve">Employee Name-TITLE          </t>
    </r>
    <r>
      <rPr>
        <sz val="12"/>
        <rFont val="Arial"/>
        <family val="2"/>
      </rPr>
      <t xml:space="preserve">               % of Fringe Rate</t>
    </r>
  </si>
  <si>
    <r>
      <rPr>
        <sz val="10"/>
        <rFont val="Arial"/>
        <family val="2"/>
      </rPr>
      <t xml:space="preserve">   ALL SOURCES  </t>
    </r>
    <r>
      <rPr>
        <u/>
        <sz val="10"/>
        <rFont val="Arial"/>
        <family val="2"/>
      </rPr>
      <t xml:space="preserve">    </t>
    </r>
    <r>
      <rPr>
        <sz val="10"/>
        <rFont val="Arial"/>
        <family val="2"/>
      </rPr>
      <t xml:space="preserve"> </t>
    </r>
    <r>
      <rPr>
        <u/>
        <sz val="10"/>
        <rFont val="Arial"/>
        <family val="2"/>
      </rPr>
      <t>SALARY</t>
    </r>
    <r>
      <rPr>
        <sz val="10"/>
        <rFont val="Arial"/>
        <family val="2"/>
      </rPr>
      <t xml:space="preserve"> FRINGES</t>
    </r>
  </si>
  <si>
    <t>(a)</t>
  </si>
  <si>
    <t>(b)</t>
  </si>
  <si>
    <t>( c )</t>
  </si>
  <si>
    <t>(d)</t>
  </si>
  <si>
    <t>(e)</t>
  </si>
  <si>
    <t>(f)</t>
  </si>
  <si>
    <t>(i)</t>
  </si>
  <si>
    <t>(j)</t>
  </si>
  <si>
    <t>(k)</t>
  </si>
  <si>
    <t>(l)</t>
  </si>
  <si>
    <t>(m)</t>
  </si>
  <si>
    <t>(n)</t>
  </si>
  <si>
    <t>(o)</t>
  </si>
  <si>
    <t>17% Fringe Rate (Itemize Fringe Detail in budget justification)</t>
  </si>
  <si>
    <t>Part 1.                 Salaries and Fringe Allocations</t>
  </si>
  <si>
    <t>Part II.                    Salary and Fringe by Service</t>
  </si>
  <si>
    <t>(please submit a separate budget for each Title III program funding)</t>
  </si>
  <si>
    <t>(g)</t>
  </si>
  <si>
    <t>Program Total             (h)</t>
  </si>
  <si>
    <t>(h) = (d)+(e)+(f)+(g)</t>
  </si>
  <si>
    <t>(p)</t>
  </si>
  <si>
    <t>Program Total by Service               (q)</t>
  </si>
  <si>
    <t>TOTAL LOCAL CASH</t>
  </si>
  <si>
    <t>TOTAL IN-KIND</t>
  </si>
  <si>
    <t>i.</t>
  </si>
  <si>
    <t>j.</t>
  </si>
  <si>
    <t>k.</t>
  </si>
  <si>
    <t>l.</t>
  </si>
  <si>
    <t>m.</t>
  </si>
  <si>
    <t>n.</t>
  </si>
  <si>
    <t>o.</t>
  </si>
  <si>
    <t>p.</t>
  </si>
  <si>
    <t>AAA Food/ Delivery Rate - C1 &amp; C2 Nutrition Budgets Only</t>
  </si>
  <si>
    <t>For this Budget application  - do not put costs in for Food and Delivery</t>
  </si>
  <si>
    <t>(q) = (i)+(i)+(k)+(l)+(m)+(n)+(o)+(p)</t>
  </si>
  <si>
    <r>
      <t xml:space="preserve">     Staff % Allocation </t>
    </r>
    <r>
      <rPr>
        <u/>
        <sz val="10"/>
        <rFont val="Arial"/>
        <family val="2"/>
      </rPr>
      <t>to Program</t>
    </r>
    <r>
      <rPr>
        <sz val="10"/>
        <rFont val="Arial"/>
        <family val="2"/>
      </rPr>
      <t xml:space="preserve"> Fringe Rate</t>
    </r>
  </si>
  <si>
    <t>Applicants must demonstrate that they have plans to serve targeted groups in proportion to the 60+ general population.  See RFP Appendix for census information. If projections differ greatly, please provide an explanation in the narrative portion.  Applicants must agree to adhere to NAPIS requirements described under separate cover.</t>
  </si>
  <si>
    <t>Please submit a separate budget for each program funding.</t>
  </si>
  <si>
    <t>Please submit a separate reimbursement schedule for each program funding.</t>
  </si>
  <si>
    <t>Program Income  received</t>
  </si>
  <si>
    <t>Send payment email notification to:</t>
  </si>
  <si>
    <t>The sum of 2a and 2b must equal #1. The sum is:</t>
  </si>
  <si>
    <t>The sum of 3a through 3h must equal #1. The sum is:</t>
  </si>
  <si>
    <t>The sum of 5a and 5b must equal #1. The sum is:</t>
  </si>
  <si>
    <t>Instructions:</t>
  </si>
  <si>
    <t>Complete yellow higlighted areas.</t>
  </si>
  <si>
    <t>Select service(s) in gold cells (columns i-p).</t>
  </si>
  <si>
    <t>You MUST enter dollar amounts by service so that Program Total (h) equals Program Total by Service (q).</t>
  </si>
  <si>
    <t>Name (printed)</t>
  </si>
  <si>
    <t>Phone number of preparer</t>
  </si>
  <si>
    <t>Totals (from Client Proj. By Svc Pg 1)</t>
  </si>
  <si>
    <t>Rev 09-2017</t>
  </si>
  <si>
    <t>Project Income Per Unit</t>
  </si>
  <si>
    <t>AAAL Title III-Budget Pages</t>
  </si>
  <si>
    <t>AAAL Title III Reimbursement Schedule (Page 5)</t>
  </si>
  <si>
    <t>AAAL Reimbursements received</t>
  </si>
  <si>
    <t>Total AAAL reimbursement (Sum of column a and b)</t>
  </si>
  <si>
    <t>Pending available funding, Agencies will receive this reimbursment within 3 days of AAAL receipt of the funds</t>
  </si>
  <si>
    <t xml:space="preserve">I certify that this report is the best estimate of our AAAL Expenditures </t>
  </si>
  <si>
    <t>A signed copy may be scanned or faxed and sent to AAAL.</t>
  </si>
  <si>
    <t>AAAL Funding</t>
  </si>
  <si>
    <t>TRAVEL</t>
  </si>
  <si>
    <t>SUPPLIES/EQUIPMENT</t>
  </si>
  <si>
    <t>OTHER (list detail): For example, trainings, rent, janitorial would all be considered "Other" expenses.</t>
  </si>
  <si>
    <t>Audit***</t>
  </si>
  <si>
    <t xml:space="preserve">***Note: Audit expenses can only be included in the budget if the agency spends a total of $750,000 or more from all federal funds. </t>
  </si>
  <si>
    <t>SHAP</t>
  </si>
  <si>
    <t>III B Options Counseling</t>
  </si>
  <si>
    <t>III E Gap Fill</t>
  </si>
  <si>
    <t>III C-1 Congregate Meals</t>
  </si>
  <si>
    <t>III E Training /Education (GRG)</t>
  </si>
  <si>
    <t>III E Training /Education (Care)</t>
  </si>
  <si>
    <t>III C-2 Home Delivered Meals</t>
  </si>
  <si>
    <t>III D Health Promotion (CDSMP,DSMP,MoB)</t>
  </si>
  <si>
    <t>III B Legal Assistance</t>
  </si>
  <si>
    <t>III E Legal Assistance (Care)</t>
  </si>
  <si>
    <t>III E Legal Assistance (GRG)</t>
  </si>
  <si>
    <t>III B Transportation</t>
  </si>
  <si>
    <t>III B Social Isolation (AMP)</t>
  </si>
  <si>
    <t>III B Social Isolation Transportation</t>
  </si>
  <si>
    <t>III E ADRD EB Education (Care)</t>
  </si>
  <si>
    <t>III E ADRD Supportive Gap (Care)</t>
  </si>
  <si>
    <t>III B Information &amp; Assistance</t>
  </si>
  <si>
    <t>III E Respite (Care)</t>
  </si>
  <si>
    <t>III C-1 NSIP Congregate Meals</t>
  </si>
  <si>
    <t>III C-2 NSIP Home Delivered Meals</t>
  </si>
  <si>
    <t>III E Access Assistance (Care)</t>
  </si>
  <si>
    <t>III E Counseling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</si>
</sst>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164" formatCode="_(&quot;$&quot;* #,##0_);_(&quot;$&quot;* \(#,##0\);_(&quot;$&quot;* &quot;-&quot;??_);_(@_)"/>
    <numFmt numFmtId="165" formatCode="_(&quot;$&quot;* #,##0.0000_);_(&quot;$&quot;* \(#,##0.0000\);_(&quot;$&quot;* &quot;-&quot;??_);_(@_)"/>
    <numFmt numFmtId="166" formatCode="&quot;$&quot;#,##0.00"/>
    <numFmt numFmtId="167" formatCode="&quot;$&quot;#,##0"/>
    <numFmt numFmtId="168" formatCode="&quot;$&quot;#,##0.0000"/>
  </numFmts>
  <fonts count="27" x14ac:knownFonts="1">
    <font>
      <sz val="10"/>
      <name val="Arial"/>
    </font>
    <font>
      <sz val="10"/>
      <name val="Arial"/>
      <family val="2"/>
    </font>
    <font>
      <sz val="14"/>
      <name val="Arial"/>
      <family val="2"/>
    </font>
    <font>
      <sz val="12"/>
      <name val="Arial"/>
      <family val="2"/>
    </font>
    <font>
      <b/>
      <sz val="12"/>
      <name val="Arial"/>
      <family val="2"/>
    </font>
    <font>
      <b/>
      <sz val="10"/>
      <name val="Arial"/>
      <family val="2"/>
    </font>
    <font>
      <sz val="10"/>
      <name val="Arial"/>
      <family val="2"/>
    </font>
    <font>
      <sz val="8"/>
      <name val="Arial"/>
      <family val="2"/>
    </font>
    <font>
      <u/>
      <sz val="10"/>
      <color indexed="12"/>
      <name val="Arial"/>
      <family val="2"/>
    </font>
    <font>
      <sz val="10"/>
      <name val="Wingdings 3"/>
      <family val="1"/>
      <charset val="2"/>
    </font>
    <font>
      <b/>
      <sz val="8"/>
      <name val="Arial"/>
      <family val="2"/>
    </font>
    <font>
      <b/>
      <sz val="9"/>
      <name val="Arial"/>
      <family val="2"/>
    </font>
    <font>
      <b/>
      <i/>
      <sz val="10"/>
      <name val="Arial"/>
      <family val="2"/>
    </font>
    <font>
      <b/>
      <sz val="11"/>
      <name val="Arial"/>
      <family val="2"/>
    </font>
    <font>
      <sz val="9"/>
      <name val="Arial"/>
      <family val="2"/>
    </font>
    <font>
      <sz val="12"/>
      <name val="Book Antiqua"/>
      <family val="1"/>
    </font>
    <font>
      <b/>
      <i/>
      <sz val="9"/>
      <name val="Arial"/>
      <family val="2"/>
    </font>
    <font>
      <b/>
      <sz val="10"/>
      <color indexed="10"/>
      <name val="Arial"/>
      <family val="2"/>
    </font>
    <font>
      <sz val="11"/>
      <name val="Arial"/>
      <family val="2"/>
    </font>
    <font>
      <b/>
      <u/>
      <sz val="10"/>
      <name val="Arial"/>
      <family val="2"/>
    </font>
    <font>
      <sz val="10"/>
      <name val="Arial"/>
      <family val="2"/>
    </font>
    <font>
      <b/>
      <u/>
      <sz val="9"/>
      <name val="Arial"/>
      <family val="2"/>
    </font>
    <font>
      <sz val="10"/>
      <name val="Arial"/>
      <family val="2"/>
    </font>
    <font>
      <u/>
      <sz val="10"/>
      <name val="Arial"/>
      <family val="2"/>
    </font>
    <font>
      <u/>
      <sz val="12"/>
      <name val="Arial"/>
      <family val="2"/>
    </font>
    <font>
      <b/>
      <sz val="10"/>
      <color rgb="FFFF0000"/>
      <name val="Arial"/>
      <family val="2"/>
    </font>
    <font>
      <b/>
      <sz val="10"/>
      <color rgb="FFFF0000"/>
      <name val="Verdana"/>
      <family val="2"/>
    </font>
  </fonts>
  <fills count="14">
    <fill>
      <patternFill patternType="none"/>
    </fill>
    <fill>
      <patternFill patternType="gray125"/>
    </fill>
    <fill>
      <patternFill patternType="solid">
        <fgColor indexed="22"/>
        <bgColor indexed="64"/>
      </patternFill>
    </fill>
    <fill>
      <patternFill patternType="lightUp"/>
    </fill>
    <fill>
      <patternFill patternType="solid">
        <fgColor indexed="9"/>
        <bgColor indexed="9"/>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C000"/>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1" tint="4.9989318521683403E-2"/>
        <bgColor indexed="64"/>
      </patternFill>
    </fill>
  </fills>
  <borders count="88">
    <border>
      <left/>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uble">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3" fillId="0" borderId="0"/>
    <xf numFmtId="9" fontId="1"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cellStyleXfs>
  <cellXfs count="433">
    <xf numFmtId="0" fontId="0" fillId="0" borderId="0" xfId="0"/>
    <xf numFmtId="3" fontId="6" fillId="2" borderId="1" xfId="4" applyNumberFormat="1" applyFill="1" applyBorder="1" applyAlignment="1" applyProtection="1">
      <alignment horizontal="center"/>
    </xf>
    <xf numFmtId="0" fontId="0" fillId="0" borderId="0" xfId="0" applyProtection="1"/>
    <xf numFmtId="41" fontId="5" fillId="2" borderId="2" xfId="0" applyNumberFormat="1" applyFont="1" applyFill="1" applyBorder="1" applyProtection="1"/>
    <xf numFmtId="0" fontId="4" fillId="0" borderId="0" xfId="0" applyFont="1" applyProtection="1"/>
    <xf numFmtId="0" fontId="5" fillId="0" borderId="0" xfId="0" applyFont="1" applyBorder="1" applyProtection="1"/>
    <xf numFmtId="0" fontId="4" fillId="0" borderId="0" xfId="0" applyFont="1" applyBorder="1" applyProtection="1"/>
    <xf numFmtId="0" fontId="13" fillId="0" borderId="3" xfId="0" applyFont="1" applyBorder="1" applyAlignment="1" applyProtection="1">
      <alignment horizontal="center" wrapText="1"/>
    </xf>
    <xf numFmtId="0" fontId="13" fillId="0" borderId="0" xfId="0" applyFont="1" applyBorder="1" applyAlignment="1" applyProtection="1">
      <alignment horizontal="center" wrapText="1"/>
    </xf>
    <xf numFmtId="164" fontId="13" fillId="3" borderId="3" xfId="2" applyNumberFormat="1" applyFont="1" applyFill="1" applyBorder="1" applyAlignment="1" applyProtection="1">
      <alignment horizontal="center" wrapText="1"/>
    </xf>
    <xf numFmtId="164" fontId="13" fillId="0" borderId="3" xfId="2" applyNumberFormat="1" applyFont="1" applyBorder="1" applyAlignment="1" applyProtection="1">
      <alignment horizontal="center" wrapText="1"/>
    </xf>
    <xf numFmtId="164" fontId="5" fillId="3" borderId="3" xfId="2" applyNumberFormat="1" applyFont="1" applyFill="1" applyBorder="1" applyAlignment="1" applyProtection="1">
      <alignment horizontal="center"/>
    </xf>
    <xf numFmtId="164" fontId="4" fillId="0" borderId="3" xfId="2" applyNumberFormat="1" applyFont="1" applyBorder="1" applyProtection="1"/>
    <xf numFmtId="0" fontId="4" fillId="4" borderId="0" xfId="0" applyFont="1" applyFill="1" applyBorder="1" applyProtection="1"/>
    <xf numFmtId="164" fontId="5" fillId="3" borderId="3" xfId="2" applyNumberFormat="1" applyFont="1" applyFill="1" applyBorder="1" applyAlignment="1" applyProtection="1">
      <alignment horizontal="center" vertical="center" wrapText="1"/>
    </xf>
    <xf numFmtId="0" fontId="4" fillId="4" borderId="0" xfId="0" applyFont="1" applyFill="1" applyProtection="1"/>
    <xf numFmtId="164" fontId="5" fillId="0" borderId="3" xfId="2" applyNumberFormat="1" applyFont="1" applyBorder="1" applyAlignment="1" applyProtection="1">
      <alignment horizontal="center"/>
    </xf>
    <xf numFmtId="14" fontId="5" fillId="0" borderId="3" xfId="0" applyNumberFormat="1" applyFont="1" applyBorder="1" applyAlignment="1" applyProtection="1">
      <alignment horizontal="center"/>
    </xf>
    <xf numFmtId="0" fontId="4" fillId="0" borderId="3" xfId="0" applyFont="1" applyBorder="1" applyProtection="1"/>
    <xf numFmtId="0" fontId="5" fillId="0" borderId="0" xfId="0" applyFont="1" applyProtection="1"/>
    <xf numFmtId="0" fontId="5" fillId="0" borderId="0" xfId="0" applyFont="1" applyAlignment="1" applyProtection="1">
      <alignment horizontal="center"/>
    </xf>
    <xf numFmtId="0" fontId="19" fillId="0" borderId="0" xfId="0" applyFont="1" applyProtection="1"/>
    <xf numFmtId="167" fontId="20" fillId="6" borderId="3" xfId="1" applyNumberFormat="1" applyFont="1" applyFill="1" applyBorder="1" applyProtection="1">
      <protection locked="0"/>
    </xf>
    <xf numFmtId="167" fontId="20" fillId="6" borderId="4" xfId="1" applyNumberFormat="1" applyFont="1" applyFill="1" applyBorder="1" applyProtection="1">
      <protection locked="0"/>
    </xf>
    <xf numFmtId="167" fontId="20" fillId="6" borderId="3" xfId="1" applyNumberFormat="1" applyFont="1" applyFill="1" applyBorder="1" applyAlignment="1" applyProtection="1">
      <alignment horizontal="center"/>
      <protection locked="0"/>
    </xf>
    <xf numFmtId="167" fontId="20" fillId="6" borderId="5" xfId="1" applyNumberFormat="1" applyFont="1" applyFill="1" applyBorder="1" applyAlignment="1" applyProtection="1">
      <alignment horizontal="center"/>
      <protection locked="0"/>
    </xf>
    <xf numFmtId="167" fontId="20" fillId="6" borderId="4" xfId="1" applyNumberFormat="1" applyFont="1" applyFill="1" applyBorder="1" applyAlignment="1" applyProtection="1">
      <alignment horizontal="center"/>
      <protection locked="0"/>
    </xf>
    <xf numFmtId="3" fontId="6" fillId="6" borderId="6" xfId="0" applyNumberFormat="1" applyFont="1" applyFill="1" applyBorder="1" applyProtection="1">
      <protection locked="0"/>
    </xf>
    <xf numFmtId="167" fontId="22" fillId="6" borderId="3" xfId="1" applyNumberFormat="1" applyFont="1" applyFill="1" applyBorder="1" applyAlignment="1" applyProtection="1">
      <alignment horizontal="center"/>
      <protection locked="0"/>
    </xf>
    <xf numFmtId="167" fontId="22" fillId="6" borderId="4" xfId="1" applyNumberFormat="1" applyFont="1" applyFill="1" applyBorder="1" applyAlignment="1" applyProtection="1">
      <alignment horizontal="center"/>
      <protection locked="0"/>
    </xf>
    <xf numFmtId="167" fontId="22" fillId="6" borderId="5" xfId="1" applyNumberFormat="1" applyFont="1" applyFill="1" applyBorder="1" applyAlignment="1" applyProtection="1">
      <alignment horizontal="center"/>
      <protection locked="0"/>
    </xf>
    <xf numFmtId="3" fontId="6" fillId="6" borderId="3" xfId="4" applyNumberFormat="1" applyFill="1" applyBorder="1" applyAlignment="1" applyProtection="1">
      <alignment horizontal="center"/>
      <protection locked="0"/>
    </xf>
    <xf numFmtId="3" fontId="6" fillId="6" borderId="4" xfId="4" applyNumberFormat="1" applyFill="1" applyBorder="1" applyAlignment="1" applyProtection="1">
      <alignment horizontal="center"/>
      <protection locked="0"/>
    </xf>
    <xf numFmtId="41" fontId="5" fillId="7" borderId="7" xfId="0" applyNumberFormat="1" applyFont="1" applyFill="1" applyBorder="1" applyProtection="1"/>
    <xf numFmtId="3" fontId="5" fillId="7" borderId="7" xfId="0" applyNumberFormat="1" applyFont="1" applyFill="1" applyBorder="1" applyProtection="1"/>
    <xf numFmtId="3" fontId="6" fillId="6" borderId="8" xfId="0" applyNumberFormat="1" applyFont="1" applyFill="1" applyBorder="1" applyProtection="1">
      <protection locked="0"/>
    </xf>
    <xf numFmtId="3" fontId="6" fillId="6" borderId="9" xfId="0" applyNumberFormat="1" applyFont="1" applyFill="1" applyBorder="1" applyProtection="1">
      <protection locked="0"/>
    </xf>
    <xf numFmtId="3" fontId="6" fillId="6" borderId="2" xfId="0" applyNumberFormat="1" applyFont="1" applyFill="1" applyBorder="1" applyProtection="1">
      <protection locked="0"/>
    </xf>
    <xf numFmtId="41" fontId="6" fillId="8" borderId="10" xfId="0" applyNumberFormat="1" applyFont="1" applyFill="1" applyBorder="1" applyProtection="1"/>
    <xf numFmtId="41" fontId="6" fillId="8" borderId="11" xfId="0" applyNumberFormat="1" applyFont="1" applyFill="1" applyBorder="1" applyProtection="1"/>
    <xf numFmtId="3" fontId="6" fillId="6" borderId="13" xfId="4" applyNumberFormat="1" applyFill="1" applyBorder="1" applyAlignment="1" applyProtection="1">
      <alignment horizontal="center"/>
      <protection locked="0"/>
    </xf>
    <xf numFmtId="3" fontId="6" fillId="6" borderId="14" xfId="4" applyNumberFormat="1" applyFill="1" applyBorder="1" applyAlignment="1" applyProtection="1">
      <alignment horizontal="center"/>
      <protection locked="0"/>
    </xf>
    <xf numFmtId="3" fontId="6" fillId="6" borderId="15" xfId="4" applyNumberFormat="1" applyFill="1" applyBorder="1" applyAlignment="1" applyProtection="1">
      <alignment horizontal="center"/>
      <protection locked="0"/>
    </xf>
    <xf numFmtId="3" fontId="6" fillId="6" borderId="16" xfId="4" applyNumberFormat="1" applyFill="1" applyBorder="1" applyAlignment="1" applyProtection="1">
      <alignment horizontal="center"/>
      <protection locked="0"/>
    </xf>
    <xf numFmtId="0" fontId="0" fillId="6" borderId="0" xfId="0" applyFill="1" applyProtection="1">
      <protection locked="0"/>
    </xf>
    <xf numFmtId="0" fontId="6" fillId="9" borderId="17"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14" fillId="9" borderId="3" xfId="0" applyFont="1" applyFill="1" applyBorder="1" applyAlignment="1" applyProtection="1">
      <alignment horizontal="center" vertical="center" wrapText="1"/>
      <protection locked="0"/>
    </xf>
    <xf numFmtId="41" fontId="6" fillId="6" borderId="9" xfId="0" applyNumberFormat="1" applyFont="1" applyFill="1" applyBorder="1" applyProtection="1">
      <protection locked="0"/>
    </xf>
    <xf numFmtId="0" fontId="0" fillId="0" borderId="0" xfId="0" applyFill="1" applyBorder="1" applyAlignment="1" applyProtection="1"/>
    <xf numFmtId="10" fontId="5" fillId="10" borderId="18" xfId="0" applyNumberFormat="1" applyFont="1" applyFill="1" applyBorder="1" applyProtection="1"/>
    <xf numFmtId="164" fontId="4" fillId="7" borderId="3" xfId="2" applyNumberFormat="1" applyFont="1" applyFill="1" applyBorder="1" applyProtection="1"/>
    <xf numFmtId="167" fontId="6" fillId="6" borderId="3" xfId="1" applyNumberFormat="1" applyFont="1" applyFill="1" applyBorder="1" applyAlignment="1" applyProtection="1">
      <alignment horizontal="center"/>
      <protection locked="0"/>
    </xf>
    <xf numFmtId="0" fontId="13" fillId="0" borderId="3" xfId="0" applyFont="1" applyBorder="1" applyAlignment="1" applyProtection="1">
      <alignment horizontal="center" vertical="center"/>
    </xf>
    <xf numFmtId="0" fontId="2" fillId="0" borderId="0" xfId="0" applyFont="1" applyProtection="1"/>
    <xf numFmtId="0" fontId="3" fillId="0" borderId="0" xfId="0" applyFont="1" applyProtection="1"/>
    <xf numFmtId="0" fontId="6" fillId="0" borderId="0" xfId="4" applyProtection="1"/>
    <xf numFmtId="0" fontId="5" fillId="6" borderId="0" xfId="4" applyFont="1" applyFill="1" applyProtection="1"/>
    <xf numFmtId="0" fontId="25" fillId="0" borderId="0" xfId="0" applyFont="1" applyProtection="1"/>
    <xf numFmtId="0" fontId="6" fillId="0" borderId="0" xfId="0" applyFont="1" applyAlignment="1" applyProtection="1">
      <alignment horizontal="right"/>
    </xf>
    <xf numFmtId="0" fontId="0" fillId="0" borderId="0" xfId="0" applyAlignment="1" applyProtection="1">
      <alignment horizontal="right"/>
    </xf>
    <xf numFmtId="0" fontId="0" fillId="0" borderId="0" xfId="0" applyAlignment="1" applyProtection="1">
      <alignment horizontal="center"/>
    </xf>
    <xf numFmtId="0" fontId="6" fillId="5" borderId="0" xfId="4" applyFill="1" applyProtection="1"/>
    <xf numFmtId="0" fontId="6" fillId="2" borderId="21" xfId="4" applyFill="1" applyBorder="1" applyProtection="1"/>
    <xf numFmtId="0" fontId="6" fillId="2" borderId="22" xfId="4" applyFill="1" applyBorder="1" applyProtection="1"/>
    <xf numFmtId="0" fontId="6" fillId="5" borderId="23" xfId="4" applyFill="1" applyBorder="1" applyAlignment="1" applyProtection="1">
      <alignment horizontal="center"/>
    </xf>
    <xf numFmtId="0" fontId="6" fillId="2" borderId="19" xfId="4" applyFill="1" applyBorder="1" applyProtection="1"/>
    <xf numFmtId="0" fontId="6" fillId="2" borderId="0" xfId="4" applyFill="1" applyBorder="1" applyProtection="1"/>
    <xf numFmtId="0" fontId="6" fillId="5" borderId="16" xfId="4" applyFill="1" applyBorder="1" applyAlignment="1" applyProtection="1">
      <alignment horizontal="center"/>
    </xf>
    <xf numFmtId="49" fontId="6" fillId="5" borderId="24" xfId="4" applyNumberFormat="1" applyFont="1" applyFill="1" applyBorder="1" applyAlignment="1" applyProtection="1">
      <alignment horizontal="right"/>
    </xf>
    <xf numFmtId="49" fontId="6" fillId="5" borderId="25" xfId="4" applyNumberFormat="1" applyFont="1" applyFill="1" applyBorder="1" applyAlignment="1" applyProtection="1">
      <alignment horizontal="right"/>
    </xf>
    <xf numFmtId="49" fontId="6" fillId="5" borderId="26" xfId="4" applyNumberFormat="1" applyFont="1" applyFill="1" applyBorder="1" applyAlignment="1" applyProtection="1">
      <alignment horizontal="right"/>
    </xf>
    <xf numFmtId="49" fontId="6" fillId="0" borderId="27" xfId="4" applyNumberFormat="1" applyFont="1" applyBorder="1" applyAlignment="1" applyProtection="1">
      <alignment horizontal="right"/>
    </xf>
    <xf numFmtId="49" fontId="6" fillId="0" borderId="28" xfId="4" applyNumberFormat="1" applyFont="1" applyBorder="1" applyAlignment="1" applyProtection="1">
      <alignment horizontal="right"/>
    </xf>
    <xf numFmtId="0" fontId="5"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xf numFmtId="0" fontId="6" fillId="0" borderId="0" xfId="0" applyFont="1" applyProtection="1"/>
    <xf numFmtId="0" fontId="0" fillId="7" borderId="18" xfId="0" applyFill="1" applyBorder="1" applyProtection="1"/>
    <xf numFmtId="0" fontId="13" fillId="0" borderId="0" xfId="0" applyFont="1" applyAlignment="1" applyProtection="1">
      <alignment horizontal="center"/>
    </xf>
    <xf numFmtId="0" fontId="6" fillId="0" borderId="0" xfId="0" applyFont="1" applyAlignment="1" applyProtection="1">
      <alignment horizontal="left"/>
    </xf>
    <xf numFmtId="0" fontId="17" fillId="0" borderId="0" xfId="0" applyFont="1" applyAlignment="1" applyProtection="1">
      <alignment horizontal="center"/>
    </xf>
    <xf numFmtId="0" fontId="6" fillId="0" borderId="18" xfId="0" applyFont="1" applyBorder="1" applyAlignment="1" applyProtection="1">
      <alignment horizontal="center"/>
    </xf>
    <xf numFmtId="0" fontId="6" fillId="0" borderId="18" xfId="0" applyFont="1" applyBorder="1" applyProtection="1"/>
    <xf numFmtId="0" fontId="17" fillId="0" borderId="18" xfId="0" applyFont="1" applyBorder="1" applyAlignment="1" applyProtection="1">
      <alignment horizontal="center"/>
    </xf>
    <xf numFmtId="0" fontId="6" fillId="0" borderId="0" xfId="0" applyFont="1" applyBorder="1" applyProtection="1"/>
    <xf numFmtId="0" fontId="6" fillId="0" borderId="5" xfId="0" applyFont="1" applyBorder="1" applyProtection="1"/>
    <xf numFmtId="0" fontId="6" fillId="0" borderId="29" xfId="0" applyFont="1" applyBorder="1" applyAlignment="1" applyProtection="1">
      <alignment horizontal="center"/>
    </xf>
    <xf numFmtId="0" fontId="6" fillId="0" borderId="30" xfId="0" applyFont="1" applyBorder="1" applyAlignment="1" applyProtection="1">
      <alignment horizontal="center"/>
    </xf>
    <xf numFmtId="0" fontId="6" fillId="0" borderId="12" xfId="0" applyFont="1" applyBorder="1" applyProtection="1"/>
    <xf numFmtId="0" fontId="0" fillId="0" borderId="6" xfId="0" applyBorder="1" applyAlignment="1" applyProtection="1">
      <alignment horizontal="center"/>
    </xf>
    <xf numFmtId="0" fontId="0" fillId="0" borderId="31" xfId="0" applyBorder="1" applyAlignment="1" applyProtection="1">
      <alignment horizontal="center"/>
    </xf>
    <xf numFmtId="0" fontId="6" fillId="0" borderId="31" xfId="0" applyFont="1" applyBorder="1" applyAlignment="1" applyProtection="1">
      <alignment horizontal="center"/>
    </xf>
    <xf numFmtId="0" fontId="6" fillId="8" borderId="32" xfId="0" applyFont="1" applyFill="1" applyBorder="1" applyAlignment="1" applyProtection="1">
      <alignment horizontal="center"/>
    </xf>
    <xf numFmtId="0" fontId="6" fillId="0" borderId="0" xfId="0" applyFont="1" applyBorder="1" applyAlignment="1" applyProtection="1">
      <alignment horizontal="center"/>
    </xf>
    <xf numFmtId="0" fontId="6" fillId="0" borderId="9"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2" xfId="0" applyFont="1" applyBorder="1" applyAlignment="1" applyProtection="1">
      <alignment horizontal="center"/>
    </xf>
    <xf numFmtId="0" fontId="4" fillId="0" borderId="31" xfId="0" applyFont="1" applyBorder="1" applyAlignment="1" applyProtection="1">
      <alignment horizontal="center"/>
    </xf>
    <xf numFmtId="0" fontId="4" fillId="0" borderId="33" xfId="0" applyFont="1" applyBorder="1" applyAlignment="1" applyProtection="1">
      <alignment horizontal="center" wrapText="1"/>
    </xf>
    <xf numFmtId="0" fontId="11" fillId="8" borderId="34" xfId="0" applyFont="1" applyFill="1" applyBorder="1" applyAlignment="1" applyProtection="1">
      <alignment horizontal="center" wrapText="1"/>
    </xf>
    <xf numFmtId="0" fontId="5" fillId="0" borderId="35" xfId="0" applyFont="1" applyBorder="1" applyAlignment="1" applyProtection="1">
      <alignment horizontal="center"/>
    </xf>
    <xf numFmtId="0" fontId="5" fillId="0" borderId="9" xfId="0" applyFont="1" applyBorder="1" applyAlignment="1" applyProtection="1">
      <alignment horizontal="center"/>
    </xf>
    <xf numFmtId="0" fontId="5" fillId="0" borderId="33" xfId="0" applyFont="1" applyBorder="1" applyAlignment="1" applyProtection="1">
      <alignment horizontal="center"/>
    </xf>
    <xf numFmtId="0" fontId="10" fillId="0" borderId="9" xfId="0" applyFont="1" applyBorder="1" applyAlignment="1" applyProtection="1">
      <alignment horizontal="center" wrapText="1"/>
    </xf>
    <xf numFmtId="0" fontId="3" fillId="0" borderId="2" xfId="0" applyFont="1" applyBorder="1" applyAlignment="1" applyProtection="1">
      <alignment wrapText="1"/>
    </xf>
    <xf numFmtId="0" fontId="23" fillId="0" borderId="33" xfId="0" applyFont="1" applyBorder="1" applyAlignment="1" applyProtection="1">
      <alignment horizontal="center" wrapText="1"/>
    </xf>
    <xf numFmtId="0" fontId="6" fillId="0" borderId="3" xfId="0" applyFont="1" applyBorder="1" applyAlignment="1" applyProtection="1">
      <alignment horizontal="center" wrapText="1"/>
    </xf>
    <xf numFmtId="0" fontId="6" fillId="0" borderId="33" xfId="0" applyFont="1" applyBorder="1" applyAlignment="1" applyProtection="1">
      <alignment horizontal="center" wrapText="1"/>
    </xf>
    <xf numFmtId="0" fontId="6" fillId="8" borderId="34" xfId="0" applyFont="1" applyFill="1" applyBorder="1" applyAlignment="1" applyProtection="1">
      <alignment horizontal="center" vertical="center" wrapText="1"/>
    </xf>
    <xf numFmtId="0" fontId="6" fillId="7" borderId="3" xfId="0" applyFont="1" applyFill="1" applyBorder="1" applyAlignment="1" applyProtection="1">
      <alignment horizontal="center" vertical="center" wrapText="1"/>
    </xf>
    <xf numFmtId="0" fontId="6" fillId="7" borderId="5" xfId="0" applyFont="1" applyFill="1" applyBorder="1" applyProtection="1"/>
    <xf numFmtId="41" fontId="6" fillId="7" borderId="6" xfId="0" applyNumberFormat="1" applyFont="1" applyFill="1" applyBorder="1" applyProtection="1"/>
    <xf numFmtId="10" fontId="6" fillId="7" borderId="5" xfId="0" applyNumberFormat="1" applyFont="1" applyFill="1" applyBorder="1" applyAlignment="1" applyProtection="1">
      <alignment horizontal="center"/>
    </xf>
    <xf numFmtId="41" fontId="6" fillId="7" borderId="5" xfId="0" applyNumberFormat="1" applyFont="1" applyFill="1" applyBorder="1" applyProtection="1"/>
    <xf numFmtId="3" fontId="6" fillId="7" borderId="6" xfId="0" applyNumberFormat="1" applyFont="1" applyFill="1" applyBorder="1" applyProtection="1"/>
    <xf numFmtId="9" fontId="5" fillId="7" borderId="36" xfId="0" applyNumberFormat="1" applyFont="1" applyFill="1" applyBorder="1" applyAlignment="1" applyProtection="1">
      <alignment wrapText="1"/>
    </xf>
    <xf numFmtId="10" fontId="0" fillId="7" borderId="36" xfId="0" applyNumberFormat="1" applyFill="1" applyBorder="1" applyAlignment="1" applyProtection="1">
      <alignment horizontal="center"/>
    </xf>
    <xf numFmtId="41" fontId="6" fillId="7" borderId="7" xfId="0" applyNumberFormat="1" applyFont="1" applyFill="1" applyBorder="1" applyProtection="1"/>
    <xf numFmtId="41" fontId="6" fillId="7" borderId="37" xfId="0" applyNumberFormat="1" applyFont="1" applyFill="1" applyBorder="1" applyProtection="1"/>
    <xf numFmtId="3" fontId="6" fillId="7" borderId="36" xfId="0" applyNumberFormat="1" applyFont="1" applyFill="1" applyBorder="1" applyProtection="1"/>
    <xf numFmtId="3" fontId="6" fillId="7" borderId="9" xfId="0" applyNumberFormat="1" applyFont="1" applyFill="1" applyBorder="1" applyProtection="1"/>
    <xf numFmtId="41" fontId="6" fillId="7" borderId="3" xfId="0" applyNumberFormat="1" applyFont="1" applyFill="1" applyBorder="1" applyProtection="1"/>
    <xf numFmtId="0" fontId="6" fillId="0" borderId="36" xfId="0" applyFont="1" applyFill="1" applyBorder="1" applyProtection="1"/>
    <xf numFmtId="10" fontId="6" fillId="10" borderId="38" xfId="0" applyNumberFormat="1" applyFont="1" applyFill="1" applyBorder="1" applyProtection="1"/>
    <xf numFmtId="0" fontId="5" fillId="0" borderId="9" xfId="0" applyFont="1" applyFill="1" applyBorder="1" applyProtection="1"/>
    <xf numFmtId="0" fontId="17" fillId="0" borderId="0" xfId="0" applyFont="1" applyProtection="1"/>
    <xf numFmtId="3" fontId="11" fillId="0" borderId="0" xfId="0" applyNumberFormat="1" applyFont="1" applyBorder="1" applyProtection="1"/>
    <xf numFmtId="167" fontId="8" fillId="0" borderId="25" xfId="3" applyNumberFormat="1" applyBorder="1" applyAlignment="1" applyProtection="1"/>
    <xf numFmtId="167" fontId="22" fillId="7" borderId="3" xfId="1" applyNumberFormat="1" applyFont="1" applyFill="1" applyBorder="1" applyProtection="1"/>
    <xf numFmtId="167" fontId="5" fillId="7" borderId="39" xfId="1" applyNumberFormat="1" applyFont="1" applyFill="1" applyBorder="1" applyProtection="1"/>
    <xf numFmtId="167" fontId="5" fillId="7" borderId="40" xfId="0" applyNumberFormat="1" applyFont="1" applyFill="1" applyBorder="1" applyAlignment="1" applyProtection="1">
      <alignment horizontal="center"/>
    </xf>
    <xf numFmtId="167" fontId="5" fillId="7" borderId="41" xfId="1" applyNumberFormat="1" applyFont="1" applyFill="1" applyBorder="1" applyProtection="1"/>
    <xf numFmtId="167" fontId="5" fillId="0" borderId="0" xfId="0" applyNumberFormat="1" applyFont="1" applyBorder="1" applyAlignment="1" applyProtection="1">
      <alignment horizontal="center"/>
    </xf>
    <xf numFmtId="167" fontId="5" fillId="0" borderId="0" xfId="1" applyNumberFormat="1" applyFont="1" applyBorder="1" applyProtection="1"/>
    <xf numFmtId="167" fontId="8" fillId="0" borderId="42" xfId="3" applyNumberFormat="1" applyBorder="1" applyAlignment="1" applyProtection="1">
      <alignment horizontal="left"/>
    </xf>
    <xf numFmtId="167" fontId="22" fillId="7" borderId="4" xfId="1" applyNumberFormat="1" applyFont="1" applyFill="1" applyBorder="1" applyProtection="1"/>
    <xf numFmtId="167" fontId="5" fillId="7" borderId="43" xfId="1" applyNumberFormat="1" applyFont="1" applyFill="1" applyBorder="1" applyProtection="1"/>
    <xf numFmtId="167" fontId="5" fillId="7" borderId="44" xfId="1" applyNumberFormat="1" applyFont="1" applyFill="1" applyBorder="1" applyAlignment="1" applyProtection="1">
      <alignment horizontal="left" wrapText="1"/>
    </xf>
    <xf numFmtId="167" fontId="5" fillId="7" borderId="45" xfId="1" applyNumberFormat="1" applyFont="1" applyFill="1" applyBorder="1" applyProtection="1"/>
    <xf numFmtId="167" fontId="5" fillId="0" borderId="46" xfId="0" applyNumberFormat="1" applyFont="1" applyBorder="1" applyAlignment="1" applyProtection="1">
      <alignment horizontal="center"/>
    </xf>
    <xf numFmtId="167" fontId="5" fillId="0" borderId="47" xfId="1" applyNumberFormat="1" applyFont="1" applyBorder="1" applyProtection="1"/>
    <xf numFmtId="167" fontId="5" fillId="0" borderId="48" xfId="1" applyNumberFormat="1" applyFont="1" applyBorder="1" applyProtection="1"/>
    <xf numFmtId="167" fontId="11" fillId="7" borderId="40" xfId="0" applyNumberFormat="1" applyFont="1" applyFill="1" applyBorder="1" applyAlignment="1" applyProtection="1">
      <alignment horizontal="center"/>
    </xf>
    <xf numFmtId="167" fontId="0" fillId="0" borderId="0" xfId="0" applyNumberFormat="1" applyBorder="1" applyProtection="1"/>
    <xf numFmtId="167" fontId="0" fillId="0" borderId="0" xfId="1" applyNumberFormat="1" applyFont="1" applyBorder="1" applyProtection="1"/>
    <xf numFmtId="167" fontId="5" fillId="7" borderId="44" xfId="0" applyNumberFormat="1" applyFont="1" applyFill="1" applyBorder="1" applyProtection="1"/>
    <xf numFmtId="164" fontId="5" fillId="0" borderId="0" xfId="1" applyNumberFormat="1" applyFont="1" applyProtection="1"/>
    <xf numFmtId="10" fontId="0" fillId="0" borderId="0" xfId="6" applyNumberFormat="1" applyFont="1" applyProtection="1"/>
    <xf numFmtId="0" fontId="9" fillId="0" borderId="0" xfId="0" applyFont="1" applyProtection="1"/>
    <xf numFmtId="167" fontId="6" fillId="6" borderId="25" xfId="0" applyNumberFormat="1" applyFont="1" applyFill="1" applyBorder="1" applyProtection="1">
      <protection locked="0"/>
    </xf>
    <xf numFmtId="167" fontId="6" fillId="6" borderId="42" xfId="0" applyNumberFormat="1" applyFont="1" applyFill="1" applyBorder="1" applyProtection="1">
      <protection locked="0"/>
    </xf>
    <xf numFmtId="0" fontId="6" fillId="7" borderId="18" xfId="4" applyFill="1" applyBorder="1" applyProtection="1"/>
    <xf numFmtId="0" fontId="6" fillId="0" borderId="0" xfId="4" applyNumberFormat="1" applyProtection="1"/>
    <xf numFmtId="0" fontId="5" fillId="7" borderId="3" xfId="4" applyFont="1" applyFill="1" applyBorder="1" applyAlignment="1" applyProtection="1">
      <alignment horizontal="center" vertical="center" wrapText="1"/>
    </xf>
    <xf numFmtId="0" fontId="5" fillId="7" borderId="3" xfId="4" applyFont="1" applyFill="1" applyBorder="1" applyAlignment="1" applyProtection="1">
      <alignment horizontal="center" vertical="center"/>
    </xf>
    <xf numFmtId="0" fontId="11" fillId="7" borderId="3" xfId="4" applyFont="1" applyFill="1" applyBorder="1" applyAlignment="1" applyProtection="1">
      <alignment horizontal="center" vertical="center" wrapText="1"/>
    </xf>
    <xf numFmtId="49" fontId="6" fillId="7" borderId="25" xfId="4" applyNumberFormat="1" applyFill="1" applyBorder="1" applyAlignment="1" applyProtection="1">
      <alignment horizontal="right"/>
    </xf>
    <xf numFmtId="167" fontId="0" fillId="7" borderId="17" xfId="0" applyNumberFormat="1" applyFill="1" applyBorder="1" applyAlignment="1" applyProtection="1">
      <alignment horizontal="center"/>
    </xf>
    <xf numFmtId="167" fontId="5" fillId="7" borderId="39" xfId="1" applyNumberFormat="1" applyFont="1" applyFill="1" applyBorder="1" applyAlignment="1" applyProtection="1">
      <alignment horizontal="center"/>
    </xf>
    <xf numFmtId="167" fontId="6" fillId="0" borderId="0" xfId="4" applyNumberFormat="1" applyProtection="1"/>
    <xf numFmtId="0" fontId="6" fillId="0" borderId="0" xfId="4" quotePrefix="1" applyProtection="1"/>
    <xf numFmtId="167" fontId="0" fillId="7" borderId="3" xfId="0" applyNumberFormat="1" applyFill="1" applyBorder="1" applyAlignment="1" applyProtection="1">
      <alignment horizontal="center"/>
    </xf>
    <xf numFmtId="49" fontId="6" fillId="7" borderId="26" xfId="4" applyNumberFormat="1" applyFill="1" applyBorder="1" applyAlignment="1" applyProtection="1">
      <alignment horizontal="right"/>
    </xf>
    <xf numFmtId="49" fontId="6" fillId="7" borderId="42" xfId="4" applyNumberFormat="1" applyFill="1" applyBorder="1" applyAlignment="1" applyProtection="1">
      <alignment horizontal="right"/>
    </xf>
    <xf numFmtId="167" fontId="5" fillId="7" borderId="41" xfId="1" applyNumberFormat="1" applyFont="1" applyFill="1" applyBorder="1" applyAlignment="1" applyProtection="1">
      <alignment horizontal="center"/>
    </xf>
    <xf numFmtId="167" fontId="12" fillId="7" borderId="49" xfId="1" applyNumberFormat="1" applyFont="1" applyFill="1" applyBorder="1" applyAlignment="1" applyProtection="1">
      <alignment horizontal="center" vertical="center"/>
    </xf>
    <xf numFmtId="167" fontId="12" fillId="11" borderId="49" xfId="1" applyNumberFormat="1" applyFont="1" applyFill="1" applyBorder="1" applyAlignment="1" applyProtection="1">
      <alignment horizontal="center" vertical="center"/>
    </xf>
    <xf numFmtId="167" fontId="12" fillId="10" borderId="49" xfId="1" applyNumberFormat="1" applyFont="1" applyFill="1" applyBorder="1" applyAlignment="1" applyProtection="1">
      <alignment horizontal="center"/>
    </xf>
    <xf numFmtId="44" fontId="6" fillId="0" borderId="0" xfId="1" applyFont="1" applyProtection="1"/>
    <xf numFmtId="0" fontId="11" fillId="0" borderId="0" xfId="4" applyFont="1" applyBorder="1" applyAlignment="1" applyProtection="1">
      <alignment horizontal="right"/>
    </xf>
    <xf numFmtId="0" fontId="11" fillId="0" borderId="0" xfId="4" applyFont="1" applyFill="1" applyBorder="1" applyAlignment="1" applyProtection="1">
      <alignment horizontal="right"/>
    </xf>
    <xf numFmtId="167" fontId="5" fillId="0" borderId="0" xfId="1" applyNumberFormat="1" applyFont="1" applyFill="1" applyBorder="1" applyAlignment="1" applyProtection="1">
      <alignment horizontal="center" vertical="center"/>
    </xf>
    <xf numFmtId="167" fontId="5" fillId="0" borderId="0" xfId="1" applyNumberFormat="1" applyFont="1" applyFill="1" applyBorder="1" applyAlignment="1" applyProtection="1">
      <alignment horizontal="center"/>
    </xf>
    <xf numFmtId="167" fontId="6" fillId="0" borderId="0" xfId="1" applyNumberFormat="1" applyFont="1" applyProtection="1"/>
    <xf numFmtId="167" fontId="5" fillId="7" borderId="3" xfId="4" applyNumberFormat="1" applyFont="1" applyFill="1" applyBorder="1" applyAlignment="1" applyProtection="1">
      <alignment horizontal="center" vertical="center" wrapText="1"/>
    </xf>
    <xf numFmtId="0" fontId="5" fillId="7" borderId="17" xfId="4" applyFont="1" applyFill="1" applyBorder="1" applyAlignment="1" applyProtection="1">
      <alignment horizontal="center" vertical="center"/>
    </xf>
    <xf numFmtId="0" fontId="5" fillId="7" borderId="39" xfId="4" applyFont="1" applyFill="1" applyBorder="1" applyAlignment="1" applyProtection="1">
      <alignment horizontal="center" vertical="center" wrapText="1"/>
    </xf>
    <xf numFmtId="165" fontId="6" fillId="7" borderId="3" xfId="1" applyNumberFormat="1" applyFont="1" applyFill="1" applyBorder="1" applyProtection="1"/>
    <xf numFmtId="9" fontId="6" fillId="7" borderId="3" xfId="6" applyNumberFormat="1" applyFont="1" applyFill="1" applyBorder="1" applyProtection="1"/>
    <xf numFmtId="165" fontId="6" fillId="7" borderId="4" xfId="1" applyNumberFormat="1" applyFont="1" applyFill="1" applyBorder="1" applyProtection="1"/>
    <xf numFmtId="166" fontId="5" fillId="10" borderId="41" xfId="4" applyNumberFormat="1" applyFont="1" applyFill="1" applyBorder="1" applyAlignment="1" applyProtection="1">
      <alignment horizontal="center"/>
    </xf>
    <xf numFmtId="10" fontId="5" fillId="7" borderId="41" xfId="6" applyNumberFormat="1" applyFont="1" applyFill="1" applyBorder="1" applyProtection="1"/>
    <xf numFmtId="44" fontId="5" fillId="0" borderId="0" xfId="1" applyFont="1" applyFill="1" applyBorder="1" applyAlignment="1" applyProtection="1">
      <alignment horizontal="center"/>
    </xf>
    <xf numFmtId="0" fontId="5" fillId="7" borderId="27" xfId="0" applyFont="1" applyFill="1" applyBorder="1" applyAlignment="1" applyProtection="1">
      <alignment wrapText="1"/>
    </xf>
    <xf numFmtId="0" fontId="6" fillId="7" borderId="50" xfId="4" applyFill="1" applyBorder="1" applyProtection="1"/>
    <xf numFmtId="0" fontId="6" fillId="7" borderId="17" xfId="4" applyFill="1" applyBorder="1" applyProtection="1"/>
    <xf numFmtId="49" fontId="12" fillId="5" borderId="0" xfId="4" applyNumberFormat="1" applyFont="1" applyFill="1" applyBorder="1" applyAlignment="1" applyProtection="1">
      <alignment horizontal="left" vertical="top"/>
    </xf>
    <xf numFmtId="0" fontId="12" fillId="0" borderId="0" xfId="4" applyFont="1" applyProtection="1"/>
    <xf numFmtId="0" fontId="26" fillId="0" borderId="0" xfId="0" applyFont="1" applyProtection="1"/>
    <xf numFmtId="0" fontId="0" fillId="0" borderId="0" xfId="0" applyFill="1" applyBorder="1" applyProtection="1"/>
    <xf numFmtId="0" fontId="18" fillId="0" borderId="3" xfId="0" applyFont="1" applyBorder="1" applyAlignment="1" applyProtection="1">
      <alignment horizontal="center" vertical="center"/>
    </xf>
    <xf numFmtId="0" fontId="13"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164" fontId="0" fillId="3" borderId="3" xfId="2" applyNumberFormat="1" applyFont="1" applyFill="1" applyBorder="1" applyProtection="1"/>
    <xf numFmtId="0" fontId="18" fillId="0" borderId="0" xfId="0" applyFont="1" applyBorder="1" applyAlignment="1" applyProtection="1">
      <alignment horizontal="center" vertical="center" wrapText="1"/>
    </xf>
    <xf numFmtId="164" fontId="5" fillId="3" borderId="3" xfId="2" applyNumberFormat="1" applyFont="1" applyFill="1" applyBorder="1" applyAlignment="1" applyProtection="1">
      <alignment horizontal="center" vertical="center"/>
    </xf>
    <xf numFmtId="0" fontId="7" fillId="0" borderId="0" xfId="0" applyFont="1" applyAlignment="1" applyProtection="1">
      <alignment horizontal="center" wrapText="1"/>
    </xf>
    <xf numFmtId="0" fontId="0" fillId="0" borderId="0" xfId="0" applyFill="1" applyBorder="1" applyAlignment="1" applyProtection="1">
      <alignment horizontal="center"/>
    </xf>
    <xf numFmtId="164" fontId="13" fillId="6" borderId="3" xfId="2" applyNumberFormat="1" applyFont="1" applyFill="1" applyBorder="1" applyAlignment="1" applyProtection="1">
      <alignment horizontal="center" wrapText="1"/>
      <protection locked="0"/>
    </xf>
    <xf numFmtId="164" fontId="18" fillId="6" borderId="3" xfId="2" applyNumberFormat="1" applyFont="1" applyFill="1" applyBorder="1" applyProtection="1">
      <protection locked="0"/>
    </xf>
    <xf numFmtId="164" fontId="13" fillId="6" borderId="3" xfId="2" applyNumberFormat="1" applyFont="1" applyFill="1" applyBorder="1" applyProtection="1">
      <protection locked="0"/>
    </xf>
    <xf numFmtId="0" fontId="6" fillId="0" borderId="26" xfId="4" applyBorder="1" applyAlignment="1" applyProtection="1">
      <alignment vertical="center" wrapText="1"/>
    </xf>
    <xf numFmtId="14" fontId="6" fillId="7" borderId="50" xfId="0" applyNumberFormat="1" applyFont="1" applyFill="1" applyBorder="1" applyAlignment="1" applyProtection="1">
      <alignment horizontal="left"/>
    </xf>
    <xf numFmtId="14" fontId="0" fillId="7" borderId="50" xfId="0" applyNumberFormat="1" applyFill="1" applyBorder="1" applyAlignment="1" applyProtection="1">
      <alignment horizontal="left"/>
    </xf>
    <xf numFmtId="0" fontId="5" fillId="12" borderId="0" xfId="4" applyFont="1" applyFill="1" applyProtection="1"/>
    <xf numFmtId="0" fontId="0" fillId="12" borderId="0" xfId="0" applyFill="1" applyProtection="1"/>
    <xf numFmtId="0" fontId="6" fillId="12" borderId="0" xfId="4" applyFill="1" applyProtection="1"/>
    <xf numFmtId="14" fontId="0" fillId="12" borderId="51" xfId="0" applyNumberFormat="1" applyFill="1" applyBorder="1" applyAlignment="1" applyProtection="1">
      <alignment horizontal="left"/>
    </xf>
    <xf numFmtId="0" fontId="0" fillId="12" borderId="0" xfId="0" applyFill="1" applyBorder="1" applyAlignment="1" applyProtection="1"/>
    <xf numFmtId="0" fontId="6" fillId="7" borderId="50" xfId="0" applyFont="1" applyFill="1" applyBorder="1" applyAlignment="1" applyProtection="1">
      <alignment horizontal="left"/>
    </xf>
    <xf numFmtId="0" fontId="0" fillId="0" borderId="0" xfId="0" applyBorder="1" applyAlignment="1" applyProtection="1">
      <alignment horizontal="left"/>
    </xf>
    <xf numFmtId="14" fontId="0" fillId="0" borderId="51" xfId="0" applyNumberFormat="1" applyBorder="1" applyAlignment="1" applyProtection="1">
      <alignment horizontal="left"/>
    </xf>
    <xf numFmtId="0" fontId="7" fillId="0" borderId="0" xfId="0" applyFont="1" applyProtection="1"/>
    <xf numFmtId="0" fontId="0" fillId="12" borderId="0" xfId="0" applyFill="1" applyBorder="1" applyAlignment="1" applyProtection="1">
      <alignment horizontal="left"/>
    </xf>
    <xf numFmtId="0" fontId="0" fillId="12" borderId="0" xfId="0" applyFill="1" applyBorder="1" applyProtection="1"/>
    <xf numFmtId="16" fontId="4" fillId="0" borderId="3" xfId="0" applyNumberFormat="1" applyFont="1" applyBorder="1" applyAlignment="1" applyProtection="1">
      <alignment horizontal="left" vertical="center"/>
    </xf>
    <xf numFmtId="16" fontId="4" fillId="0" borderId="3" xfId="0" applyNumberFormat="1" applyFont="1" applyBorder="1" applyAlignment="1" applyProtection="1">
      <alignment horizontal="left"/>
    </xf>
    <xf numFmtId="17" fontId="4" fillId="0" borderId="3" xfId="0" applyNumberFormat="1" applyFont="1" applyBorder="1" applyAlignment="1" applyProtection="1">
      <alignment horizontal="left" vertical="center"/>
    </xf>
    <xf numFmtId="16" fontId="4" fillId="0" borderId="3" xfId="0" applyNumberFormat="1" applyFont="1" applyBorder="1" applyAlignment="1" applyProtection="1">
      <alignment horizontal="left" vertical="center" wrapText="1"/>
    </xf>
    <xf numFmtId="0" fontId="4" fillId="0" borderId="3" xfId="0" applyFont="1" applyBorder="1" applyAlignment="1" applyProtection="1">
      <alignment horizontal="left"/>
    </xf>
    <xf numFmtId="0" fontId="7" fillId="0" borderId="0" xfId="4" applyFont="1" applyProtection="1"/>
    <xf numFmtId="0" fontId="6" fillId="0" borderId="26" xfId="4" applyBorder="1" applyAlignment="1" applyProtection="1">
      <alignment horizontal="center" vertical="center" wrapText="1"/>
    </xf>
    <xf numFmtId="3" fontId="6" fillId="0" borderId="24" xfId="4" applyNumberFormat="1" applyBorder="1" applyAlignment="1" applyProtection="1">
      <alignment vertical="top" wrapText="1"/>
    </xf>
    <xf numFmtId="0" fontId="24" fillId="6" borderId="18" xfId="0" applyFont="1" applyFill="1" applyBorder="1" applyProtection="1">
      <protection locked="0"/>
    </xf>
    <xf numFmtId="0" fontId="6" fillId="9" borderId="0" xfId="4" applyFill="1" applyProtection="1"/>
    <xf numFmtId="0" fontId="3" fillId="9" borderId="0" xfId="0" applyFont="1" applyFill="1" applyBorder="1" applyProtection="1"/>
    <xf numFmtId="41" fontId="6" fillId="8" borderId="52" xfId="0" applyNumberFormat="1" applyFont="1" applyFill="1" applyBorder="1" applyProtection="1"/>
    <xf numFmtId="10" fontId="0" fillId="6" borderId="9" xfId="0" applyNumberFormat="1" applyFill="1" applyBorder="1" applyAlignment="1" applyProtection="1">
      <alignment horizontal="center"/>
      <protection locked="0"/>
    </xf>
    <xf numFmtId="41" fontId="6" fillId="6" borderId="34" xfId="0" applyNumberFormat="1" applyFont="1" applyFill="1" applyBorder="1" applyProtection="1">
      <protection locked="0"/>
    </xf>
    <xf numFmtId="41" fontId="6" fillId="6" borderId="3" xfId="0" applyNumberFormat="1" applyFont="1" applyFill="1" applyBorder="1" applyProtection="1">
      <protection locked="0"/>
    </xf>
    <xf numFmtId="10" fontId="6" fillId="6" borderId="3" xfId="0" applyNumberFormat="1" applyFont="1" applyFill="1" applyBorder="1" applyAlignment="1" applyProtection="1">
      <alignment horizontal="center"/>
      <protection locked="0"/>
    </xf>
    <xf numFmtId="41" fontId="6" fillId="6" borderId="53" xfId="0" applyNumberFormat="1" applyFont="1" applyFill="1" applyBorder="1" applyProtection="1">
      <protection locked="0"/>
    </xf>
    <xf numFmtId="10" fontId="0" fillId="6" borderId="3" xfId="0" applyNumberFormat="1" applyFill="1" applyBorder="1" applyAlignment="1" applyProtection="1">
      <alignment horizontal="center"/>
      <protection locked="0"/>
    </xf>
    <xf numFmtId="41" fontId="6" fillId="6" borderId="54" xfId="0" applyNumberFormat="1" applyFont="1" applyFill="1" applyBorder="1" applyProtection="1">
      <protection locked="0"/>
    </xf>
    <xf numFmtId="10" fontId="6" fillId="6" borderId="54" xfId="0" applyNumberFormat="1" applyFont="1" applyFill="1" applyBorder="1" applyAlignment="1" applyProtection="1">
      <alignment horizontal="center"/>
      <protection locked="0"/>
    </xf>
    <xf numFmtId="41" fontId="6" fillId="6" borderId="55" xfId="0" applyNumberFormat="1" applyFont="1" applyFill="1" applyBorder="1" applyProtection="1">
      <protection locked="0"/>
    </xf>
    <xf numFmtId="9" fontId="6" fillId="7" borderId="3" xfId="6" applyFont="1" applyFill="1" applyBorder="1" applyProtection="1"/>
    <xf numFmtId="0" fontId="5" fillId="9" borderId="0" xfId="4" applyFont="1" applyFill="1" applyProtection="1"/>
    <xf numFmtId="0" fontId="5" fillId="0" borderId="0" xfId="4" applyFont="1" applyProtection="1"/>
    <xf numFmtId="0" fontId="5" fillId="12" borderId="0" xfId="4" applyFont="1" applyFill="1" applyAlignment="1" applyProtection="1"/>
    <xf numFmtId="0" fontId="19" fillId="6" borderId="56" xfId="0" applyFont="1" applyFill="1" applyBorder="1" applyProtection="1">
      <protection locked="0"/>
    </xf>
    <xf numFmtId="0" fontId="5" fillId="6" borderId="56" xfId="0" applyFont="1" applyFill="1" applyBorder="1" applyProtection="1">
      <protection locked="0"/>
    </xf>
    <xf numFmtId="0" fontId="5" fillId="6" borderId="56" xfId="0" applyFont="1" applyFill="1" applyBorder="1" applyAlignment="1" applyProtection="1">
      <alignment horizontal="center"/>
      <protection locked="0"/>
    </xf>
    <xf numFmtId="0" fontId="6" fillId="6" borderId="56" xfId="0" applyFont="1" applyFill="1" applyBorder="1" applyProtection="1">
      <protection locked="0"/>
    </xf>
    <xf numFmtId="14" fontId="5" fillId="6" borderId="56" xfId="0" applyNumberFormat="1" applyFont="1" applyFill="1" applyBorder="1" applyProtection="1">
      <protection locked="0"/>
    </xf>
    <xf numFmtId="0" fontId="0" fillId="6" borderId="56" xfId="0" applyFill="1" applyBorder="1" applyProtection="1">
      <protection locked="0"/>
    </xf>
    <xf numFmtId="0" fontId="5" fillId="7" borderId="41" xfId="1" applyNumberFormat="1" applyFont="1" applyFill="1" applyBorder="1" applyAlignment="1" applyProtection="1">
      <alignment horizontal="center"/>
    </xf>
    <xf numFmtId="0" fontId="5" fillId="7" borderId="49" xfId="1" applyNumberFormat="1" applyFont="1" applyFill="1" applyBorder="1" applyAlignment="1" applyProtection="1">
      <alignment horizontal="center" vertical="center"/>
    </xf>
    <xf numFmtId="4" fontId="6" fillId="7" borderId="57" xfId="4" applyNumberFormat="1" applyFill="1" applyBorder="1" applyAlignment="1" applyProtection="1">
      <alignment horizontal="center"/>
    </xf>
    <xf numFmtId="4" fontId="6" fillId="7" borderId="38" xfId="4" applyNumberFormat="1" applyFill="1" applyBorder="1" applyAlignment="1" applyProtection="1">
      <alignment horizontal="center"/>
    </xf>
    <xf numFmtId="0" fontId="5" fillId="10" borderId="58" xfId="4" applyFont="1" applyFill="1" applyBorder="1" applyAlignment="1" applyProtection="1">
      <alignment horizontal="center"/>
    </xf>
    <xf numFmtId="0" fontId="6" fillId="7" borderId="39" xfId="4" applyNumberFormat="1" applyFill="1" applyBorder="1" applyProtection="1"/>
    <xf numFmtId="166" fontId="5" fillId="10" borderId="56" xfId="4" applyNumberFormat="1" applyFont="1" applyFill="1" applyBorder="1" applyAlignment="1" applyProtection="1">
      <alignment horizontal="center"/>
    </xf>
    <xf numFmtId="10" fontId="5" fillId="7" borderId="56" xfId="6" applyNumberFormat="1" applyFont="1" applyFill="1" applyBorder="1" applyProtection="1"/>
    <xf numFmtId="0" fontId="5" fillId="10" borderId="56" xfId="4" applyFont="1" applyFill="1" applyBorder="1" applyAlignment="1" applyProtection="1">
      <alignment horizontal="center"/>
    </xf>
    <xf numFmtId="0" fontId="6" fillId="13" borderId="59" xfId="4" applyNumberFormat="1" applyFill="1" applyBorder="1" applyProtection="1"/>
    <xf numFmtId="0" fontId="0" fillId="7" borderId="50" xfId="0" applyFill="1" applyBorder="1" applyAlignment="1" applyProtection="1">
      <alignment horizontal="left"/>
    </xf>
    <xf numFmtId="0" fontId="5" fillId="7" borderId="57" xfId="4" applyFont="1" applyFill="1" applyBorder="1" applyAlignment="1" applyProtection="1">
      <alignment horizontal="center" vertical="center" wrapText="1"/>
    </xf>
    <xf numFmtId="0" fontId="0" fillId="7" borderId="18" xfId="0" applyFill="1" applyBorder="1" applyAlignment="1" applyProtection="1">
      <alignment horizontal="left"/>
    </xf>
    <xf numFmtId="167" fontId="20" fillId="6" borderId="3" xfId="1" applyNumberFormat="1" applyFont="1" applyFill="1" applyBorder="1" applyProtection="1"/>
    <xf numFmtId="167" fontId="6" fillId="7" borderId="25" xfId="0" applyNumberFormat="1" applyFont="1" applyFill="1" applyBorder="1" applyProtection="1"/>
    <xf numFmtId="3" fontId="6" fillId="0" borderId="15" xfId="4" applyNumberFormat="1" applyFill="1" applyBorder="1" applyAlignment="1" applyProtection="1">
      <alignment horizontal="center"/>
    </xf>
    <xf numFmtId="167" fontId="5" fillId="7" borderId="41" xfId="1" applyNumberFormat="1" applyFont="1" applyFill="1" applyBorder="1" applyProtection="1">
      <protection locked="0"/>
    </xf>
    <xf numFmtId="0" fontId="5" fillId="0" borderId="0" xfId="0" applyFont="1" applyFill="1" applyBorder="1" applyProtection="1"/>
    <xf numFmtId="0" fontId="5" fillId="12" borderId="0" xfId="0" applyFont="1" applyFill="1" applyProtection="1"/>
    <xf numFmtId="0" fontId="5" fillId="12" borderId="0" xfId="0" applyFont="1" applyFill="1" applyBorder="1" applyProtection="1"/>
    <xf numFmtId="0" fontId="0" fillId="6" borderId="39" xfId="0" applyFill="1" applyBorder="1" applyAlignment="1" applyProtection="1">
      <alignment wrapText="1"/>
      <protection locked="0"/>
    </xf>
    <xf numFmtId="0" fontId="1" fillId="6" borderId="12" xfId="0" applyFont="1" applyFill="1" applyBorder="1" applyProtection="1">
      <protection locked="0"/>
    </xf>
    <xf numFmtId="9" fontId="1" fillId="6" borderId="9" xfId="0" applyNumberFormat="1" applyFont="1" applyFill="1" applyBorder="1" applyAlignment="1" applyProtection="1">
      <alignment horizontal="right" wrapText="1"/>
      <protection locked="0"/>
    </xf>
    <xf numFmtId="167" fontId="1" fillId="6" borderId="25" xfId="0" applyNumberFormat="1" applyFont="1" applyFill="1" applyBorder="1" applyProtection="1">
      <protection locked="0"/>
    </xf>
    <xf numFmtId="164" fontId="1" fillId="6" borderId="3" xfId="1" applyNumberFormat="1" applyFont="1" applyFill="1" applyBorder="1" applyAlignment="1" applyProtection="1">
      <alignment wrapText="1"/>
      <protection locked="0"/>
    </xf>
    <xf numFmtId="0" fontId="6" fillId="5" borderId="62" xfId="4" applyFill="1" applyBorder="1" applyAlignment="1" applyProtection="1">
      <alignment horizontal="left"/>
    </xf>
    <xf numFmtId="0" fontId="6" fillId="5" borderId="63" xfId="4" applyFill="1" applyBorder="1" applyAlignment="1" applyProtection="1">
      <alignment horizontal="left"/>
    </xf>
    <xf numFmtId="0" fontId="6" fillId="5" borderId="64" xfId="4" applyFill="1" applyBorder="1" applyAlignment="1" applyProtection="1">
      <alignment horizontal="left"/>
    </xf>
    <xf numFmtId="0" fontId="6" fillId="0" borderId="57" xfId="4" applyBorder="1" applyAlignment="1" applyProtection="1">
      <alignment horizontal="left"/>
    </xf>
    <xf numFmtId="0" fontId="6" fillId="0" borderId="50" xfId="4" applyBorder="1" applyAlignment="1" applyProtection="1">
      <alignment horizontal="left"/>
    </xf>
    <xf numFmtId="0" fontId="6" fillId="0" borderId="61" xfId="4" applyBorder="1" applyAlignment="1" applyProtection="1">
      <alignment horizontal="left"/>
    </xf>
    <xf numFmtId="0" fontId="6" fillId="5" borderId="57" xfId="4" applyFill="1" applyBorder="1" applyAlignment="1" applyProtection="1">
      <alignment horizontal="left"/>
    </xf>
    <xf numFmtId="0" fontId="6" fillId="5" borderId="50" xfId="4" applyFill="1" applyBorder="1" applyAlignment="1" applyProtection="1">
      <alignment horizontal="left"/>
    </xf>
    <xf numFmtId="0" fontId="6" fillId="5" borderId="61" xfId="4" applyFill="1" applyBorder="1" applyAlignment="1" applyProtection="1">
      <alignment horizontal="left"/>
    </xf>
    <xf numFmtId="0" fontId="6" fillId="0" borderId="57" xfId="4" applyBorder="1" applyAlignment="1" applyProtection="1"/>
    <xf numFmtId="0" fontId="6" fillId="0" borderId="50" xfId="4" applyBorder="1" applyAlignment="1" applyProtection="1"/>
    <xf numFmtId="0" fontId="6" fillId="0" borderId="61" xfId="4" applyBorder="1" applyAlignment="1" applyProtection="1"/>
    <xf numFmtId="0" fontId="6" fillId="0" borderId="26" xfId="4" applyBorder="1" applyAlignment="1" applyProtection="1">
      <alignment horizontal="left" vertical="center" wrapText="1"/>
    </xf>
    <xf numFmtId="0" fontId="6" fillId="0" borderId="60" xfId="4" applyBorder="1" applyAlignment="1" applyProtection="1">
      <alignment horizontal="left" vertical="center" wrapText="1"/>
    </xf>
    <xf numFmtId="3" fontId="6" fillId="0" borderId="60" xfId="4" applyNumberFormat="1" applyBorder="1" applyAlignment="1" applyProtection="1">
      <alignment horizontal="right" vertical="top" wrapText="1"/>
    </xf>
    <xf numFmtId="3" fontId="6" fillId="0" borderId="24" xfId="4" applyNumberFormat="1" applyBorder="1" applyAlignment="1" applyProtection="1">
      <alignment horizontal="right" vertical="top" wrapText="1"/>
    </xf>
    <xf numFmtId="0" fontId="1" fillId="6" borderId="18" xfId="0" applyFont="1" applyFill="1" applyBorder="1" applyAlignment="1" applyProtection="1">
      <alignment horizontal="left"/>
      <protection locked="0"/>
    </xf>
    <xf numFmtId="0" fontId="0" fillId="0" borderId="18" xfId="0" applyBorder="1" applyAlignment="1" applyProtection="1">
      <protection locked="0"/>
    </xf>
    <xf numFmtId="0" fontId="1" fillId="6" borderId="50" xfId="0" applyFont="1" applyFill="1" applyBorder="1" applyAlignment="1" applyProtection="1">
      <protection locked="0"/>
    </xf>
    <xf numFmtId="0" fontId="0" fillId="0" borderId="50" xfId="0" applyBorder="1" applyAlignment="1" applyProtection="1">
      <protection locked="0"/>
    </xf>
    <xf numFmtId="14" fontId="6" fillId="6" borderId="50" xfId="0" applyNumberFormat="1" applyFont="1" applyFill="1" applyBorder="1" applyAlignment="1" applyProtection="1">
      <alignment horizontal="left"/>
      <protection locked="0"/>
    </xf>
    <xf numFmtId="0" fontId="7" fillId="5" borderId="0" xfId="4" applyFont="1" applyFill="1" applyAlignment="1" applyProtection="1">
      <alignment wrapText="1"/>
    </xf>
    <xf numFmtId="0" fontId="7" fillId="5" borderId="56" xfId="4" applyFont="1" applyFill="1" applyBorder="1" applyAlignment="1" applyProtection="1"/>
    <xf numFmtId="49" fontId="5" fillId="0" borderId="27" xfId="4" applyNumberFormat="1" applyFont="1" applyBorder="1" applyAlignment="1" applyProtection="1">
      <alignment horizontal="left"/>
    </xf>
    <xf numFmtId="49" fontId="5" fillId="0" borderId="50" xfId="4" applyNumberFormat="1" applyFont="1" applyBorder="1" applyAlignment="1" applyProtection="1">
      <alignment horizontal="left"/>
    </xf>
    <xf numFmtId="49" fontId="5" fillId="0" borderId="61" xfId="4" applyNumberFormat="1" applyFont="1" applyBorder="1" applyAlignment="1" applyProtection="1">
      <alignment horizontal="left"/>
    </xf>
    <xf numFmtId="0" fontId="5" fillId="2" borderId="57" xfId="0" applyFont="1" applyFill="1" applyBorder="1" applyAlignment="1" applyProtection="1">
      <alignment horizontal="center"/>
    </xf>
    <xf numFmtId="0" fontId="5" fillId="2" borderId="50" xfId="0" applyFont="1" applyFill="1" applyBorder="1" applyAlignment="1" applyProtection="1">
      <alignment horizontal="center"/>
    </xf>
    <xf numFmtId="0" fontId="5" fillId="2" borderId="17" xfId="0" applyFont="1" applyFill="1" applyBorder="1" applyAlignment="1" applyProtection="1">
      <alignment horizontal="center"/>
    </xf>
    <xf numFmtId="167" fontId="6" fillId="0" borderId="22" xfId="0" applyNumberFormat="1" applyFont="1" applyBorder="1" applyAlignment="1" applyProtection="1">
      <alignment wrapText="1"/>
    </xf>
    <xf numFmtId="0" fontId="0" fillId="0" borderId="22" xfId="0" applyBorder="1" applyAlignment="1" applyProtection="1">
      <alignment wrapText="1"/>
    </xf>
    <xf numFmtId="0" fontId="0" fillId="0" borderId="56" xfId="0" applyBorder="1" applyAlignment="1" applyProtection="1">
      <alignment wrapText="1"/>
    </xf>
    <xf numFmtId="167" fontId="5" fillId="7" borderId="68" xfId="0" applyNumberFormat="1" applyFont="1" applyFill="1" applyBorder="1" applyAlignment="1" applyProtection="1"/>
    <xf numFmtId="167" fontId="0" fillId="7" borderId="69" xfId="0" applyNumberFormat="1" applyFill="1" applyBorder="1" applyAlignment="1" applyProtection="1"/>
    <xf numFmtId="167" fontId="0" fillId="7" borderId="70" xfId="0" applyNumberFormat="1" applyFill="1" applyBorder="1" applyAlignment="1" applyProtection="1"/>
    <xf numFmtId="167" fontId="5" fillId="7" borderId="65" xfId="0" applyNumberFormat="1" applyFont="1" applyFill="1" applyBorder="1" applyAlignment="1" applyProtection="1">
      <alignment wrapText="1"/>
    </xf>
    <xf numFmtId="167" fontId="0" fillId="7" borderId="66" xfId="0" applyNumberFormat="1" applyFill="1" applyBorder="1" applyAlignment="1" applyProtection="1">
      <alignment wrapText="1"/>
    </xf>
    <xf numFmtId="167" fontId="0" fillId="7" borderId="67" xfId="0" applyNumberFormat="1" applyFill="1" applyBorder="1" applyAlignment="1" applyProtection="1">
      <alignment wrapText="1"/>
    </xf>
    <xf numFmtId="0" fontId="5" fillId="6" borderId="0" xfId="4" applyFont="1" applyFill="1" applyAlignment="1" applyProtection="1">
      <alignment horizontal="left" wrapText="1"/>
    </xf>
    <xf numFmtId="0" fontId="0" fillId="7" borderId="50" xfId="0" applyFill="1" applyBorder="1" applyAlignment="1" applyProtection="1">
      <alignment horizontal="left"/>
    </xf>
    <xf numFmtId="0" fontId="0" fillId="0" borderId="18" xfId="0" applyBorder="1" applyAlignment="1" applyProtection="1">
      <alignment horizontal="left"/>
    </xf>
    <xf numFmtId="0" fontId="6" fillId="7" borderId="50" xfId="0" applyFont="1" applyFill="1" applyBorder="1" applyAlignment="1" applyProtection="1"/>
    <xf numFmtId="0" fontId="0" fillId="7" borderId="50" xfId="0" applyFill="1" applyBorder="1" applyAlignment="1" applyProtection="1"/>
    <xf numFmtId="0" fontId="0" fillId="0" borderId="50" xfId="0" applyBorder="1" applyAlignment="1" applyProtection="1"/>
    <xf numFmtId="0" fontId="5" fillId="7" borderId="68" xfId="0" applyFont="1" applyFill="1" applyBorder="1" applyAlignment="1" applyProtection="1"/>
    <xf numFmtId="0" fontId="0" fillId="7" borderId="69" xfId="0" applyFill="1" applyBorder="1" applyAlignment="1" applyProtection="1"/>
    <xf numFmtId="0" fontId="0" fillId="7" borderId="70" xfId="0" applyFill="1" applyBorder="1" applyAlignment="1" applyProtection="1"/>
    <xf numFmtId="0" fontId="5" fillId="7" borderId="69" xfId="0" applyFont="1" applyFill="1" applyBorder="1" applyAlignment="1" applyProtection="1">
      <alignment horizontal="center" vertical="center" wrapText="1"/>
    </xf>
    <xf numFmtId="0" fontId="5" fillId="7" borderId="5" xfId="0" applyFont="1" applyFill="1" applyBorder="1" applyAlignment="1" applyProtection="1">
      <alignment vertical="center" wrapText="1"/>
    </xf>
    <xf numFmtId="0" fontId="5" fillId="7" borderId="5" xfId="0" applyFont="1" applyFill="1" applyBorder="1" applyAlignment="1" applyProtection="1">
      <alignment horizontal="center" vertical="center" wrapText="1"/>
    </xf>
    <xf numFmtId="0" fontId="10" fillId="7" borderId="69"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xf numFmtId="0" fontId="5" fillId="7" borderId="70" xfId="0" applyFont="1" applyFill="1" applyBorder="1" applyAlignment="1" applyProtection="1">
      <alignment horizontal="center" vertical="center"/>
    </xf>
    <xf numFmtId="0" fontId="5" fillId="7" borderId="71" xfId="0" applyFont="1" applyFill="1" applyBorder="1" applyAlignment="1" applyProtection="1">
      <alignment horizontal="center" vertical="center"/>
    </xf>
    <xf numFmtId="0" fontId="5" fillId="7" borderId="68" xfId="0" applyFont="1" applyFill="1" applyBorder="1" applyAlignment="1" applyProtection="1">
      <alignment horizontal="left" vertical="center" wrapText="1"/>
    </xf>
    <xf numFmtId="0" fontId="5" fillId="7" borderId="26" xfId="0" applyFont="1" applyFill="1" applyBorder="1" applyAlignment="1" applyProtection="1">
      <alignment horizontal="left" vertical="center" wrapText="1"/>
    </xf>
    <xf numFmtId="164" fontId="5" fillId="7" borderId="40" xfId="1" applyNumberFormat="1" applyFont="1" applyFill="1" applyBorder="1" applyAlignment="1" applyProtection="1">
      <alignment wrapText="1"/>
    </xf>
    <xf numFmtId="164" fontId="5" fillId="7" borderId="41" xfId="1" applyNumberFormat="1" applyFont="1" applyFill="1" applyBorder="1" applyAlignment="1" applyProtection="1">
      <alignment wrapText="1"/>
    </xf>
    <xf numFmtId="164" fontId="5" fillId="7" borderId="27" xfId="1" applyNumberFormat="1" applyFont="1" applyFill="1" applyBorder="1" applyAlignment="1" applyProtection="1">
      <alignment wrapText="1"/>
    </xf>
    <xf numFmtId="0" fontId="0" fillId="7" borderId="50" xfId="0" applyFill="1" applyBorder="1" applyAlignment="1" applyProtection="1">
      <alignment wrapText="1"/>
    </xf>
    <xf numFmtId="0" fontId="0" fillId="7" borderId="17" xfId="0" applyFill="1" applyBorder="1" applyAlignment="1" applyProtection="1">
      <alignment wrapText="1"/>
    </xf>
    <xf numFmtId="164" fontId="5" fillId="7" borderId="75" xfId="1" applyNumberFormat="1" applyFont="1" applyFill="1" applyBorder="1" applyAlignment="1" applyProtection="1">
      <alignment wrapText="1"/>
    </xf>
    <xf numFmtId="0" fontId="5" fillId="7" borderId="59" xfId="0" applyFont="1" applyFill="1" applyBorder="1" applyAlignment="1" applyProtection="1">
      <alignment wrapText="1"/>
    </xf>
    <xf numFmtId="0" fontId="5" fillId="7" borderId="3" xfId="0" applyFont="1" applyFill="1" applyBorder="1" applyAlignment="1" applyProtection="1">
      <alignment wrapText="1"/>
    </xf>
    <xf numFmtId="0" fontId="0" fillId="7" borderId="39" xfId="0" applyFill="1" applyBorder="1" applyAlignment="1" applyProtection="1">
      <alignment wrapText="1"/>
    </xf>
    <xf numFmtId="0" fontId="0" fillId="7" borderId="3" xfId="0" applyFill="1" applyBorder="1" applyAlignment="1" applyProtection="1">
      <alignment wrapText="1"/>
    </xf>
    <xf numFmtId="0" fontId="0" fillId="6" borderId="4" xfId="0" applyFill="1" applyBorder="1" applyAlignment="1" applyProtection="1">
      <alignment wrapText="1"/>
      <protection locked="0"/>
    </xf>
    <xf numFmtId="0" fontId="0" fillId="6" borderId="43" xfId="0" applyFill="1" applyBorder="1" applyAlignment="1" applyProtection="1">
      <alignment wrapText="1"/>
      <protection locked="0"/>
    </xf>
    <xf numFmtId="0" fontId="5" fillId="7" borderId="41" xfId="0" applyFont="1" applyFill="1" applyBorder="1" applyAlignment="1" applyProtection="1">
      <alignment wrapText="1"/>
    </xf>
    <xf numFmtId="0" fontId="5" fillId="7" borderId="78" xfId="0" applyFont="1" applyFill="1" applyBorder="1" applyAlignment="1" applyProtection="1">
      <alignment wrapText="1"/>
    </xf>
    <xf numFmtId="164" fontId="6" fillId="6" borderId="25" xfId="1" applyNumberFormat="1" applyFont="1" applyFill="1" applyBorder="1" applyAlignment="1" applyProtection="1">
      <alignment wrapText="1"/>
      <protection locked="0"/>
    </xf>
    <xf numFmtId="164" fontId="6" fillId="6" borderId="3" xfId="1" applyNumberFormat="1" applyFont="1" applyFill="1" applyBorder="1" applyAlignment="1" applyProtection="1">
      <alignment wrapText="1"/>
      <protection locked="0"/>
    </xf>
    <xf numFmtId="164" fontId="6" fillId="6" borderId="42" xfId="1" applyNumberFormat="1" applyFont="1" applyFill="1" applyBorder="1" applyAlignment="1" applyProtection="1">
      <alignment wrapText="1"/>
      <protection locked="0"/>
    </xf>
    <xf numFmtId="164" fontId="6" fillId="6" borderId="4" xfId="1" applyNumberFormat="1" applyFont="1" applyFill="1" applyBorder="1" applyAlignment="1" applyProtection="1">
      <alignment wrapText="1"/>
      <protection locked="0"/>
    </xf>
    <xf numFmtId="0" fontId="1" fillId="6" borderId="3" xfId="0" applyFont="1" applyFill="1" applyBorder="1" applyAlignment="1" applyProtection="1">
      <alignment wrapText="1"/>
      <protection locked="0"/>
    </xf>
    <xf numFmtId="0" fontId="0" fillId="6" borderId="3" xfId="0" applyFill="1" applyBorder="1" applyAlignment="1" applyProtection="1">
      <alignment wrapText="1"/>
      <protection locked="0"/>
    </xf>
    <xf numFmtId="0" fontId="0" fillId="6" borderId="39" xfId="0" applyFill="1" applyBorder="1" applyAlignment="1" applyProtection="1">
      <alignment wrapText="1"/>
      <protection locked="0"/>
    </xf>
    <xf numFmtId="0" fontId="6" fillId="6" borderId="3" xfId="0" applyFont="1" applyFill="1" applyBorder="1" applyAlignment="1" applyProtection="1">
      <alignment wrapText="1"/>
      <protection locked="0"/>
    </xf>
    <xf numFmtId="164" fontId="6" fillId="6" borderId="27" xfId="1" applyNumberFormat="1" applyFont="1" applyFill="1" applyBorder="1" applyAlignment="1" applyProtection="1">
      <alignment wrapText="1"/>
      <protection locked="0"/>
    </xf>
    <xf numFmtId="0" fontId="6" fillId="0" borderId="50" xfId="0" applyFont="1" applyBorder="1" applyAlignment="1" applyProtection="1">
      <alignment wrapText="1"/>
      <protection locked="0"/>
    </xf>
    <xf numFmtId="0" fontId="6" fillId="0" borderId="17" xfId="0" applyFont="1" applyBorder="1" applyAlignment="1" applyProtection="1">
      <alignment wrapText="1"/>
      <protection locked="0"/>
    </xf>
    <xf numFmtId="0" fontId="6" fillId="7" borderId="3" xfId="4" applyNumberFormat="1" applyFill="1" applyBorder="1" applyAlignment="1" applyProtection="1">
      <alignment horizontal="left"/>
    </xf>
    <xf numFmtId="0" fontId="6" fillId="7" borderId="4" xfId="4" applyNumberFormat="1" applyFill="1" applyBorder="1" applyAlignment="1" applyProtection="1">
      <alignment horizontal="left"/>
    </xf>
    <xf numFmtId="0" fontId="6" fillId="5" borderId="0" xfId="4" applyNumberFormat="1" applyFont="1" applyFill="1" applyBorder="1" applyAlignment="1" applyProtection="1">
      <alignment horizontal="left" vertical="top" wrapText="1"/>
    </xf>
    <xf numFmtId="0" fontId="0" fillId="0" borderId="0" xfId="0" applyNumberFormat="1" applyProtection="1"/>
    <xf numFmtId="0" fontId="0" fillId="7" borderId="3" xfId="0" applyFill="1" applyBorder="1" applyAlignment="1" applyProtection="1">
      <alignment horizontal="left"/>
    </xf>
    <xf numFmtId="0" fontId="0" fillId="0" borderId="3" xfId="0" applyBorder="1" applyAlignment="1" applyProtection="1">
      <alignment horizontal="left"/>
    </xf>
    <xf numFmtId="0" fontId="0" fillId="7" borderId="57" xfId="0" applyFill="1" applyBorder="1" applyAlignment="1" applyProtection="1">
      <alignment horizontal="left"/>
    </xf>
    <xf numFmtId="0" fontId="0" fillId="0" borderId="50" xfId="0" applyBorder="1" applyAlignment="1" applyProtection="1">
      <alignment horizontal="left"/>
    </xf>
    <xf numFmtId="0" fontId="0" fillId="0" borderId="17" xfId="0" applyBorder="1" applyAlignment="1" applyProtection="1">
      <alignment horizontal="left"/>
    </xf>
    <xf numFmtId="168" fontId="6" fillId="7" borderId="57" xfId="1" quotePrefix="1" applyNumberFormat="1" applyFont="1" applyFill="1" applyBorder="1" applyAlignment="1" applyProtection="1"/>
    <xf numFmtId="168" fontId="0" fillId="0" borderId="17" xfId="0" applyNumberFormat="1" applyBorder="1" applyAlignment="1" applyProtection="1"/>
    <xf numFmtId="0" fontId="5" fillId="7" borderId="68" xfId="4" applyFont="1" applyFill="1" applyBorder="1" applyAlignment="1" applyProtection="1">
      <alignment horizontal="center"/>
    </xf>
    <xf numFmtId="0" fontId="6" fillId="7" borderId="69" xfId="4" applyFill="1" applyBorder="1" applyAlignment="1" applyProtection="1"/>
    <xf numFmtId="0" fontId="6" fillId="7" borderId="25" xfId="4" applyFill="1" applyBorder="1" applyAlignment="1" applyProtection="1"/>
    <xf numFmtId="0" fontId="6" fillId="7" borderId="3" xfId="4" applyFill="1" applyBorder="1" applyAlignment="1" applyProtection="1"/>
    <xf numFmtId="0" fontId="13" fillId="7" borderId="70" xfId="4" applyFont="1" applyFill="1" applyBorder="1" applyAlignment="1" applyProtection="1">
      <alignment horizontal="center" vertical="center" wrapText="1"/>
    </xf>
    <xf numFmtId="0" fontId="6" fillId="7" borderId="39" xfId="4" applyFill="1" applyBorder="1" applyAlignment="1" applyProtection="1">
      <alignment vertical="center" wrapText="1"/>
    </xf>
    <xf numFmtId="167" fontId="22" fillId="6" borderId="57" xfId="1" applyNumberFormat="1" applyFont="1" applyFill="1" applyBorder="1" applyAlignment="1" applyProtection="1">
      <alignment horizontal="center"/>
      <protection locked="0"/>
    </xf>
    <xf numFmtId="167" fontId="22" fillId="6" borderId="50" xfId="1" applyNumberFormat="1" applyFont="1" applyFill="1" applyBorder="1" applyAlignment="1" applyProtection="1">
      <alignment horizontal="center"/>
      <protection locked="0"/>
    </xf>
    <xf numFmtId="167" fontId="22" fillId="6" borderId="17" xfId="1" applyNumberFormat="1" applyFont="1" applyFill="1" applyBorder="1" applyAlignment="1" applyProtection="1">
      <alignment horizontal="center"/>
      <protection locked="0"/>
    </xf>
    <xf numFmtId="167" fontId="11" fillId="7" borderId="70" xfId="4" applyNumberFormat="1" applyFont="1" applyFill="1" applyBorder="1" applyAlignment="1" applyProtection="1">
      <alignment horizontal="center" vertical="center" wrapText="1"/>
    </xf>
    <xf numFmtId="167" fontId="14" fillId="7" borderId="39" xfId="4" applyNumberFormat="1" applyFont="1" applyFill="1" applyBorder="1" applyAlignment="1" applyProtection="1">
      <alignment vertical="center" wrapText="1"/>
    </xf>
    <xf numFmtId="167" fontId="5" fillId="7" borderId="57" xfId="4" applyNumberFormat="1" applyFont="1" applyFill="1" applyBorder="1" applyAlignment="1" applyProtection="1">
      <alignment horizontal="center" vertical="center"/>
    </xf>
    <xf numFmtId="167" fontId="5" fillId="7" borderId="50" xfId="4" applyNumberFormat="1" applyFont="1" applyFill="1" applyBorder="1" applyAlignment="1" applyProtection="1">
      <alignment horizontal="center" vertical="center"/>
    </xf>
    <xf numFmtId="167" fontId="5" fillId="7" borderId="17" xfId="4" applyNumberFormat="1" applyFont="1" applyFill="1" applyBorder="1" applyAlignment="1" applyProtection="1">
      <alignment horizontal="center" vertical="center"/>
    </xf>
    <xf numFmtId="167" fontId="13" fillId="7" borderId="69" xfId="4" applyNumberFormat="1" applyFont="1" applyFill="1" applyBorder="1" applyAlignment="1" applyProtection="1">
      <alignment horizontal="center" vertical="center"/>
    </xf>
    <xf numFmtId="0" fontId="0" fillId="0" borderId="18" xfId="0" applyBorder="1" applyAlignment="1" applyProtection="1"/>
    <xf numFmtId="0" fontId="6" fillId="7" borderId="57" xfId="4" applyNumberFormat="1" applyFill="1" applyBorder="1" applyAlignment="1" applyProtection="1">
      <alignment horizontal="left"/>
    </xf>
    <xf numFmtId="0" fontId="6" fillId="7" borderId="50" xfId="4" applyNumberFormat="1" applyFill="1" applyBorder="1" applyAlignment="1" applyProtection="1">
      <alignment horizontal="left"/>
    </xf>
    <xf numFmtId="0" fontId="6" fillId="7" borderId="17" xfId="4" applyNumberFormat="1" applyFill="1" applyBorder="1" applyAlignment="1" applyProtection="1">
      <alignment horizontal="left"/>
    </xf>
    <xf numFmtId="0" fontId="13" fillId="7" borderId="84" xfId="4" applyFont="1" applyFill="1" applyBorder="1" applyAlignment="1" applyProtection="1">
      <alignment horizontal="center" vertical="center"/>
    </xf>
    <xf numFmtId="0" fontId="13" fillId="7" borderId="66" xfId="4" applyFont="1" applyFill="1" applyBorder="1" applyAlignment="1" applyProtection="1">
      <alignment horizontal="center" vertical="center"/>
    </xf>
    <xf numFmtId="0" fontId="13" fillId="7" borderId="77" xfId="4" applyFont="1" applyFill="1" applyBorder="1" applyAlignment="1" applyProtection="1">
      <alignment horizontal="center" vertical="center"/>
    </xf>
    <xf numFmtId="0" fontId="16" fillId="7" borderId="74" xfId="4" applyFont="1" applyFill="1" applyBorder="1" applyAlignment="1" applyProtection="1">
      <alignment horizontal="right"/>
    </xf>
    <xf numFmtId="0" fontId="16" fillId="7" borderId="75" xfId="4" applyFont="1" applyFill="1" applyBorder="1" applyAlignment="1" applyProtection="1">
      <alignment horizontal="right"/>
    </xf>
    <xf numFmtId="0" fontId="16" fillId="7" borderId="62" xfId="4" applyFont="1" applyFill="1" applyBorder="1" applyAlignment="1" applyProtection="1">
      <alignment horizontal="right"/>
    </xf>
    <xf numFmtId="0" fontId="6" fillId="7" borderId="38" xfId="4" applyNumberFormat="1" applyFill="1" applyBorder="1" applyAlignment="1" applyProtection="1">
      <alignment horizontal="left"/>
    </xf>
    <xf numFmtId="0" fontId="6" fillId="7" borderId="72" xfId="4" applyNumberFormat="1" applyFill="1" applyBorder="1" applyAlignment="1" applyProtection="1">
      <alignment horizontal="left"/>
    </xf>
    <xf numFmtId="0" fontId="6" fillId="7" borderId="73" xfId="4" applyNumberFormat="1" applyFill="1" applyBorder="1" applyAlignment="1" applyProtection="1">
      <alignment horizontal="left"/>
    </xf>
    <xf numFmtId="0" fontId="5" fillId="7" borderId="25" xfId="0" applyFont="1" applyFill="1" applyBorder="1" applyAlignment="1" applyProtection="1">
      <alignment wrapText="1"/>
    </xf>
    <xf numFmtId="0" fontId="5" fillId="7" borderId="68" xfId="0" applyFont="1" applyFill="1" applyBorder="1" applyAlignment="1" applyProtection="1">
      <alignment horizontal="center" wrapText="1"/>
    </xf>
    <xf numFmtId="0" fontId="0" fillId="7" borderId="69" xfId="0" applyFill="1" applyBorder="1" applyAlignment="1" applyProtection="1">
      <alignment wrapText="1"/>
    </xf>
    <xf numFmtId="0" fontId="0" fillId="7" borderId="70" xfId="0" applyFill="1" applyBorder="1" applyAlignment="1" applyProtection="1">
      <alignment wrapText="1"/>
    </xf>
    <xf numFmtId="0" fontId="11" fillId="7" borderId="20" xfId="4" applyFont="1" applyFill="1" applyBorder="1" applyAlignment="1" applyProtection="1">
      <alignment horizontal="right"/>
    </xf>
    <xf numFmtId="0" fontId="11" fillId="7" borderId="56" xfId="4" applyFont="1" applyFill="1" applyBorder="1" applyAlignment="1" applyProtection="1">
      <alignment horizontal="right"/>
    </xf>
    <xf numFmtId="0" fontId="11" fillId="7" borderId="76" xfId="4" applyFont="1" applyFill="1" applyBorder="1" applyAlignment="1" applyProtection="1">
      <alignment horizontal="right"/>
    </xf>
    <xf numFmtId="0" fontId="5" fillId="7" borderId="77" xfId="0" applyFont="1" applyFill="1" applyBorder="1" applyAlignment="1" applyProtection="1">
      <alignment horizontal="center" wrapText="1"/>
    </xf>
    <xf numFmtId="167" fontId="5" fillId="7" borderId="81" xfId="1" applyNumberFormat="1" applyFont="1" applyFill="1" applyBorder="1" applyAlignment="1" applyProtection="1">
      <alignment horizontal="center"/>
    </xf>
    <xf numFmtId="0" fontId="0" fillId="0" borderId="82" xfId="0" applyBorder="1" applyAlignment="1" applyProtection="1">
      <alignment horizontal="center"/>
    </xf>
    <xf numFmtId="0" fontId="0" fillId="0" borderId="83" xfId="0" applyBorder="1" applyAlignment="1" applyProtection="1">
      <alignment horizontal="center"/>
    </xf>
    <xf numFmtId="0" fontId="13" fillId="7" borderId="67" xfId="4" applyFont="1" applyFill="1" applyBorder="1" applyAlignment="1" applyProtection="1">
      <alignment horizontal="center" vertical="center"/>
    </xf>
    <xf numFmtId="167" fontId="12" fillId="7" borderId="85" xfId="1" applyNumberFormat="1" applyFont="1" applyFill="1" applyBorder="1" applyAlignment="1" applyProtection="1">
      <alignment horizontal="center" vertical="center"/>
    </xf>
    <xf numFmtId="167" fontId="12" fillId="7" borderId="86" xfId="1" applyNumberFormat="1" applyFont="1" applyFill="1" applyBorder="1" applyAlignment="1" applyProtection="1">
      <alignment horizontal="center" vertical="center"/>
    </xf>
    <xf numFmtId="167" fontId="12" fillId="7" borderId="87" xfId="1" applyNumberFormat="1" applyFont="1" applyFill="1" applyBorder="1" applyAlignment="1" applyProtection="1">
      <alignment horizontal="center" vertical="center"/>
    </xf>
    <xf numFmtId="0" fontId="5" fillId="7" borderId="57" xfId="4" applyFont="1" applyFill="1" applyBorder="1" applyAlignment="1" applyProtection="1">
      <alignment horizontal="center" vertical="center" wrapText="1"/>
    </xf>
    <xf numFmtId="0" fontId="5" fillId="7" borderId="17" xfId="4" applyFont="1" applyFill="1" applyBorder="1" applyAlignment="1" applyProtection="1">
      <alignment horizontal="center" vertical="center" wrapText="1"/>
    </xf>
    <xf numFmtId="167" fontId="22" fillId="6" borderId="38" xfId="1" applyNumberFormat="1" applyFont="1" applyFill="1" applyBorder="1" applyAlignment="1" applyProtection="1">
      <alignment horizontal="center"/>
      <protection locked="0"/>
    </xf>
    <xf numFmtId="167" fontId="22" fillId="6" borderId="72" xfId="1" applyNumberFormat="1" applyFont="1" applyFill="1" applyBorder="1" applyAlignment="1" applyProtection="1">
      <alignment horizontal="center"/>
      <protection locked="0"/>
    </xf>
    <xf numFmtId="167" fontId="22" fillId="6" borderId="73" xfId="1" applyNumberFormat="1" applyFont="1" applyFill="1" applyBorder="1" applyAlignment="1" applyProtection="1">
      <alignment horizontal="center"/>
      <protection locked="0"/>
    </xf>
    <xf numFmtId="0" fontId="5" fillId="7" borderId="21" xfId="4" applyFont="1" applyFill="1" applyBorder="1" applyAlignment="1" applyProtection="1">
      <alignment horizontal="center" vertical="center" wrapText="1"/>
    </xf>
    <xf numFmtId="0" fontId="6" fillId="7" borderId="22" xfId="4" applyFill="1" applyBorder="1" applyAlignment="1" applyProtection="1">
      <alignment vertical="center"/>
    </xf>
    <xf numFmtId="0" fontId="6" fillId="7" borderId="79" xfId="4" applyFill="1" applyBorder="1" applyAlignment="1" applyProtection="1">
      <alignment vertical="center"/>
    </xf>
    <xf numFmtId="0" fontId="6" fillId="7" borderId="80" xfId="4" applyFill="1" applyBorder="1" applyAlignment="1" applyProtection="1">
      <alignment vertical="center"/>
    </xf>
    <xf numFmtId="0" fontId="6" fillId="7" borderId="18" xfId="4" applyFill="1" applyBorder="1" applyAlignment="1" applyProtection="1">
      <alignment vertical="center"/>
    </xf>
    <xf numFmtId="0" fontId="6" fillId="7" borderId="2" xfId="4" applyFill="1" applyBorder="1" applyAlignment="1" applyProtection="1">
      <alignment vertical="center"/>
    </xf>
    <xf numFmtId="0" fontId="6" fillId="7" borderId="30" xfId="4" applyNumberFormat="1" applyFill="1" applyBorder="1" applyAlignment="1" applyProtection="1">
      <alignment horizontal="left"/>
    </xf>
    <xf numFmtId="0" fontId="6" fillId="7" borderId="51" xfId="4" applyNumberFormat="1" applyFill="1" applyBorder="1" applyAlignment="1" applyProtection="1">
      <alignment horizontal="left"/>
    </xf>
    <xf numFmtId="0" fontId="6" fillId="7" borderId="29" xfId="4" applyNumberFormat="1" applyFill="1" applyBorder="1" applyAlignment="1" applyProtection="1">
      <alignment horizontal="left"/>
    </xf>
    <xf numFmtId="0" fontId="11" fillId="7" borderId="40" xfId="4" applyFont="1" applyFill="1" applyBorder="1" applyAlignment="1" applyProtection="1">
      <alignment horizontal="right"/>
    </xf>
    <xf numFmtId="0" fontId="11" fillId="7" borderId="41" xfId="4" applyFont="1" applyFill="1" applyBorder="1" applyAlignment="1" applyProtection="1">
      <alignment horizontal="right"/>
    </xf>
    <xf numFmtId="0" fontId="16" fillId="7" borderId="3" xfId="4" applyFont="1" applyFill="1" applyBorder="1" applyAlignment="1" applyProtection="1">
      <alignment horizontal="right"/>
    </xf>
    <xf numFmtId="0" fontId="16" fillId="7" borderId="57" xfId="4" applyFont="1" applyFill="1" applyBorder="1" applyAlignment="1" applyProtection="1">
      <alignment horizontal="right"/>
    </xf>
    <xf numFmtId="0" fontId="10"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0" fillId="0" borderId="3" xfId="0" applyFont="1" applyBorder="1" applyAlignment="1" applyProtection="1">
      <alignment horizontal="center" wrapText="1"/>
    </xf>
    <xf numFmtId="0" fontId="7" fillId="0" borderId="3" xfId="0" applyFont="1" applyBorder="1" applyAlignment="1" applyProtection="1">
      <alignment horizontal="center" wrapText="1"/>
    </xf>
    <xf numFmtId="0" fontId="0" fillId="7" borderId="18" xfId="0" applyFill="1" applyBorder="1" applyAlignment="1" applyProtection="1">
      <alignment horizontal="left"/>
    </xf>
    <xf numFmtId="0" fontId="13" fillId="0" borderId="3" xfId="0" applyFont="1" applyBorder="1" applyAlignment="1" applyProtection="1">
      <alignment horizontal="center" vertical="center"/>
    </xf>
    <xf numFmtId="0" fontId="0" fillId="0" borderId="3" xfId="0" applyBorder="1" applyAlignment="1" applyProtection="1">
      <alignment horizontal="center" vertical="center"/>
    </xf>
    <xf numFmtId="0" fontId="1" fillId="0" borderId="0" xfId="0" applyFont="1" applyProtection="1"/>
  </cellXfs>
  <cellStyles count="9">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 name="Percent" xfId="6" builtinId="5"/>
    <cellStyle name="Percent 2" xfId="7" xr:uid="{00000000-0005-0000-0000-000007000000}"/>
    <cellStyle name="Percent 3" xfId="8" xr:uid="{00000000-0005-0000-0000-000008000000}"/>
  </cellStyles>
  <dxfs count="1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theme="0" tint="-0.24994659260841701"/>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419101</xdr:colOff>
      <xdr:row>31</xdr:row>
      <xdr:rowOff>173643</xdr:rowOff>
    </xdr:from>
    <xdr:to>
      <xdr:col>14</xdr:col>
      <xdr:colOff>85725</xdr:colOff>
      <xdr:row>34</xdr:row>
      <xdr:rowOff>104775</xdr:rowOff>
    </xdr:to>
    <xdr:sp macro="" textlink="">
      <xdr:nvSpPr>
        <xdr:cNvPr id="3" name="Rectangle 2">
          <a:extLst>
            <a:ext uri="{FF2B5EF4-FFF2-40B4-BE49-F238E27FC236}">
              <a16:creationId xmlns:a16="http://schemas.microsoft.com/office/drawing/2014/main" id="{56890A8B-A17E-4AF8-AF9F-8ABA0F6FC1ED}"/>
            </a:ext>
          </a:extLst>
        </xdr:cNvPr>
        <xdr:cNvSpPr/>
      </xdr:nvSpPr>
      <xdr:spPr>
        <a:xfrm flipV="1">
          <a:off x="10191751" y="6926868"/>
          <a:ext cx="847724" cy="7026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8"/>
  <sheetViews>
    <sheetView tabSelected="1" zoomScaleNormal="100" workbookViewId="0">
      <selection activeCell="C7" sqref="C7:F7"/>
    </sheetView>
  </sheetViews>
  <sheetFormatPr defaultRowHeight="12.75" x14ac:dyDescent="0.2"/>
  <cols>
    <col min="1" max="1" width="12.140625" style="56" customWidth="1"/>
    <col min="2" max="2" width="12.5703125" style="56" customWidth="1"/>
    <col min="3" max="3" width="10.5703125" style="56" customWidth="1"/>
    <col min="4" max="4" width="11.85546875" style="56" customWidth="1"/>
    <col min="5" max="5" width="11.42578125" style="56" customWidth="1"/>
    <col min="6" max="6" width="4.42578125" style="56" customWidth="1"/>
    <col min="7" max="7" width="2.85546875" style="56" customWidth="1"/>
    <col min="8" max="8" width="9.140625" style="56"/>
    <col min="9" max="9" width="13.5703125" style="56" customWidth="1"/>
    <col min="10" max="10" width="23.5703125" style="56" customWidth="1"/>
    <col min="11" max="16384" width="9.140625" style="56"/>
  </cols>
  <sheetData>
    <row r="1" spans="1:10" ht="18" x14ac:dyDescent="0.25">
      <c r="A1" s="54" t="s">
        <v>200</v>
      </c>
      <c r="B1" s="54"/>
      <c r="C1" s="54"/>
      <c r="D1" s="55"/>
      <c r="F1" s="2"/>
      <c r="I1" s="54" t="s">
        <v>76</v>
      </c>
    </row>
    <row r="2" spans="1:10" ht="18" x14ac:dyDescent="0.25">
      <c r="A2" s="55" t="s">
        <v>126</v>
      </c>
      <c r="B2" s="224" t="s">
        <v>124</v>
      </c>
      <c r="C2" s="224"/>
      <c r="D2" s="224"/>
      <c r="E2" s="54"/>
      <c r="F2" s="2"/>
      <c r="G2" s="54"/>
      <c r="I2" s="57" t="s">
        <v>192</v>
      </c>
      <c r="J2" s="57"/>
    </row>
    <row r="3" spans="1:10" ht="15" x14ac:dyDescent="0.2">
      <c r="B3" s="58" t="s">
        <v>163</v>
      </c>
      <c r="C3" s="55"/>
      <c r="D3" s="55"/>
      <c r="E3" s="55"/>
      <c r="F3" s="55"/>
      <c r="G3" s="55"/>
      <c r="J3" s="205"/>
    </row>
    <row r="4" spans="1:10" ht="15" x14ac:dyDescent="0.2">
      <c r="B4" s="59" t="s">
        <v>65</v>
      </c>
      <c r="C4" s="288"/>
      <c r="D4" s="289"/>
      <c r="E4" s="289"/>
      <c r="F4" s="289"/>
      <c r="G4" s="55"/>
      <c r="J4" s="205"/>
    </row>
    <row r="5" spans="1:10" x14ac:dyDescent="0.2">
      <c r="B5" s="60" t="s">
        <v>1</v>
      </c>
      <c r="C5" s="290"/>
      <c r="D5" s="291"/>
      <c r="E5" s="291"/>
      <c r="F5" s="291"/>
      <c r="G5" s="2"/>
    </row>
    <row r="6" spans="1:10" x14ac:dyDescent="0.2">
      <c r="B6" s="60" t="s">
        <v>0</v>
      </c>
      <c r="C6" s="290"/>
      <c r="D6" s="291"/>
      <c r="E6" s="291"/>
      <c r="F6" s="291"/>
      <c r="G6" s="61"/>
    </row>
    <row r="7" spans="1:10" x14ac:dyDescent="0.2">
      <c r="A7" s="62"/>
      <c r="B7" s="60" t="s">
        <v>3</v>
      </c>
      <c r="C7" s="292"/>
      <c r="D7" s="291"/>
      <c r="E7" s="291"/>
      <c r="F7" s="291"/>
      <c r="G7" s="2"/>
      <c r="H7" s="62"/>
      <c r="I7" s="62"/>
    </row>
    <row r="8" spans="1:10" ht="37.5" customHeight="1" x14ac:dyDescent="0.2">
      <c r="A8" s="293" t="s">
        <v>183</v>
      </c>
      <c r="B8" s="293"/>
      <c r="C8" s="293"/>
      <c r="D8" s="293"/>
      <c r="E8" s="293"/>
      <c r="F8" s="293"/>
      <c r="G8" s="293"/>
      <c r="H8" s="293"/>
      <c r="I8" s="293"/>
    </row>
    <row r="9" spans="1:10" ht="12.75" customHeight="1" thickBot="1" x14ac:dyDescent="0.25">
      <c r="A9" s="294"/>
      <c r="B9" s="294"/>
      <c r="C9" s="294"/>
      <c r="D9" s="294"/>
      <c r="E9" s="294"/>
      <c r="F9" s="294"/>
      <c r="G9" s="294"/>
      <c r="H9" s="294"/>
      <c r="I9" s="294"/>
    </row>
    <row r="10" spans="1:10" x14ac:dyDescent="0.2">
      <c r="A10" s="63"/>
      <c r="B10" s="64"/>
      <c r="C10" s="64"/>
      <c r="D10" s="64"/>
      <c r="E10" s="64"/>
      <c r="F10" s="64"/>
      <c r="G10" s="64"/>
      <c r="H10" s="64"/>
      <c r="I10" s="65" t="s">
        <v>49</v>
      </c>
    </row>
    <row r="11" spans="1:10" ht="12" customHeight="1" x14ac:dyDescent="0.2">
      <c r="A11" s="66"/>
      <c r="B11" s="67"/>
      <c r="C11" s="67"/>
      <c r="D11" s="67"/>
      <c r="E11" s="67"/>
      <c r="F11" s="67"/>
      <c r="G11" s="67"/>
      <c r="H11" s="67"/>
      <c r="I11" s="68" t="s">
        <v>48</v>
      </c>
    </row>
    <row r="12" spans="1:10" x14ac:dyDescent="0.2">
      <c r="A12" s="295" t="s">
        <v>50</v>
      </c>
      <c r="B12" s="296"/>
      <c r="C12" s="296"/>
      <c r="D12" s="296"/>
      <c r="E12" s="296"/>
      <c r="F12" s="296"/>
      <c r="G12" s="296"/>
      <c r="H12" s="297"/>
      <c r="I12" s="40"/>
    </row>
    <row r="13" spans="1:10" ht="13.5" thickBot="1" x14ac:dyDescent="0.25">
      <c r="A13" s="295" t="s">
        <v>44</v>
      </c>
      <c r="B13" s="296"/>
      <c r="C13" s="296"/>
      <c r="D13" s="296"/>
      <c r="E13" s="296"/>
      <c r="F13" s="296"/>
      <c r="G13" s="296"/>
      <c r="H13" s="297"/>
      <c r="I13" s="1"/>
    </row>
    <row r="14" spans="1:10" ht="34.35" customHeight="1" x14ac:dyDescent="0.2">
      <c r="A14" s="69" t="s">
        <v>36</v>
      </c>
      <c r="B14" s="275" t="s">
        <v>38</v>
      </c>
      <c r="C14" s="276"/>
      <c r="D14" s="276"/>
      <c r="E14" s="276"/>
      <c r="F14" s="276"/>
      <c r="G14" s="276"/>
      <c r="H14" s="277"/>
      <c r="I14" s="41">
        <v>0</v>
      </c>
      <c r="J14" s="222" t="s">
        <v>188</v>
      </c>
    </row>
    <row r="15" spans="1:10" ht="34.35" customHeight="1" thickBot="1" x14ac:dyDescent="0.25">
      <c r="A15" s="70" t="s">
        <v>34</v>
      </c>
      <c r="B15" s="275" t="s">
        <v>37</v>
      </c>
      <c r="C15" s="276"/>
      <c r="D15" s="276"/>
      <c r="E15" s="276"/>
      <c r="F15" s="276"/>
      <c r="G15" s="276"/>
      <c r="H15" s="277"/>
      <c r="I15" s="262">
        <f>I12-I14</f>
        <v>0</v>
      </c>
      <c r="J15" s="223">
        <f>I14+I15</f>
        <v>0</v>
      </c>
    </row>
    <row r="16" spans="1:10" ht="13.35" customHeight="1" x14ac:dyDescent="0.2">
      <c r="A16" s="69" t="s">
        <v>26</v>
      </c>
      <c r="B16" s="275" t="s">
        <v>35</v>
      </c>
      <c r="C16" s="276"/>
      <c r="D16" s="276"/>
      <c r="E16" s="276"/>
      <c r="F16" s="276"/>
      <c r="G16" s="276"/>
      <c r="H16" s="277"/>
      <c r="I16" s="41"/>
      <c r="J16" s="284" t="s">
        <v>189</v>
      </c>
    </row>
    <row r="17" spans="1:10" x14ac:dyDescent="0.2">
      <c r="A17" s="70" t="s">
        <v>24</v>
      </c>
      <c r="B17" s="275" t="s">
        <v>33</v>
      </c>
      <c r="C17" s="276"/>
      <c r="D17" s="276"/>
      <c r="E17" s="276"/>
      <c r="F17" s="276"/>
      <c r="G17" s="276"/>
      <c r="H17" s="277"/>
      <c r="I17" s="40"/>
      <c r="J17" s="285"/>
    </row>
    <row r="18" spans="1:10" x14ac:dyDescent="0.2">
      <c r="A18" s="70" t="s">
        <v>22</v>
      </c>
      <c r="B18" s="275" t="s">
        <v>32</v>
      </c>
      <c r="C18" s="276"/>
      <c r="D18" s="276"/>
      <c r="E18" s="276"/>
      <c r="F18" s="276"/>
      <c r="G18" s="276"/>
      <c r="H18" s="277"/>
      <c r="I18" s="40"/>
      <c r="J18" s="285"/>
    </row>
    <row r="19" spans="1:10" x14ac:dyDescent="0.2">
      <c r="A19" s="70" t="s">
        <v>20</v>
      </c>
      <c r="B19" s="275" t="s">
        <v>31</v>
      </c>
      <c r="C19" s="276"/>
      <c r="D19" s="276"/>
      <c r="E19" s="276"/>
      <c r="F19" s="276"/>
      <c r="G19" s="276"/>
      <c r="H19" s="277"/>
      <c r="I19" s="40"/>
      <c r="J19" s="285"/>
    </row>
    <row r="20" spans="1:10" x14ac:dyDescent="0.2">
      <c r="A20" s="70" t="s">
        <v>18</v>
      </c>
      <c r="B20" s="275" t="s">
        <v>30</v>
      </c>
      <c r="C20" s="276"/>
      <c r="D20" s="276"/>
      <c r="E20" s="276"/>
      <c r="F20" s="276"/>
      <c r="G20" s="276"/>
      <c r="H20" s="277"/>
      <c r="I20" s="40"/>
      <c r="J20" s="286">
        <f>SUM(I16:I23)</f>
        <v>0</v>
      </c>
    </row>
    <row r="21" spans="1:10" x14ac:dyDescent="0.2">
      <c r="A21" s="70" t="s">
        <v>45</v>
      </c>
      <c r="B21" s="275" t="s">
        <v>29</v>
      </c>
      <c r="C21" s="276"/>
      <c r="D21" s="276"/>
      <c r="E21" s="276"/>
      <c r="F21" s="276"/>
      <c r="G21" s="276"/>
      <c r="H21" s="277"/>
      <c r="I21" s="40"/>
      <c r="J21" s="286"/>
    </row>
    <row r="22" spans="1:10" x14ac:dyDescent="0.2">
      <c r="A22" s="70" t="s">
        <v>46</v>
      </c>
      <c r="B22" s="275" t="s">
        <v>28</v>
      </c>
      <c r="C22" s="276"/>
      <c r="D22" s="276"/>
      <c r="E22" s="276"/>
      <c r="F22" s="276"/>
      <c r="G22" s="276"/>
      <c r="H22" s="277"/>
      <c r="I22" s="40"/>
      <c r="J22" s="286"/>
    </row>
    <row r="23" spans="1:10" ht="13.5" thickBot="1" x14ac:dyDescent="0.25">
      <c r="A23" s="70" t="s">
        <v>47</v>
      </c>
      <c r="B23" s="281" t="s">
        <v>27</v>
      </c>
      <c r="C23" s="282"/>
      <c r="D23" s="282"/>
      <c r="E23" s="282"/>
      <c r="F23" s="282"/>
      <c r="G23" s="282"/>
      <c r="H23" s="283"/>
      <c r="I23" s="42"/>
      <c r="J23" s="287"/>
    </row>
    <row r="24" spans="1:10" x14ac:dyDescent="0.2">
      <c r="A24" s="70" t="s">
        <v>16</v>
      </c>
      <c r="B24" s="281" t="s">
        <v>25</v>
      </c>
      <c r="C24" s="282"/>
      <c r="D24" s="282"/>
      <c r="E24" s="282"/>
      <c r="F24" s="282"/>
      <c r="G24" s="282"/>
      <c r="H24" s="283"/>
      <c r="I24" s="41"/>
    </row>
    <row r="25" spans="1:10" x14ac:dyDescent="0.2">
      <c r="A25" s="71" t="s">
        <v>14</v>
      </c>
      <c r="B25" s="278" t="s">
        <v>23</v>
      </c>
      <c r="C25" s="279"/>
      <c r="D25" s="279"/>
      <c r="E25" s="279"/>
      <c r="F25" s="279"/>
      <c r="G25" s="279"/>
      <c r="H25" s="280"/>
      <c r="I25" s="40"/>
    </row>
    <row r="26" spans="1:10" x14ac:dyDescent="0.2">
      <c r="A26" s="71" t="s">
        <v>39</v>
      </c>
      <c r="B26" s="278" t="s">
        <v>21</v>
      </c>
      <c r="C26" s="279"/>
      <c r="D26" s="279"/>
      <c r="E26" s="279"/>
      <c r="F26" s="279"/>
      <c r="G26" s="279"/>
      <c r="H26" s="280"/>
      <c r="I26" s="40"/>
    </row>
    <row r="27" spans="1:10" x14ac:dyDescent="0.2">
      <c r="A27" s="71" t="s">
        <v>40</v>
      </c>
      <c r="B27" s="278" t="s">
        <v>19</v>
      </c>
      <c r="C27" s="279"/>
      <c r="D27" s="279"/>
      <c r="E27" s="279"/>
      <c r="F27" s="279"/>
      <c r="G27" s="279"/>
      <c r="H27" s="280"/>
      <c r="I27" s="40"/>
    </row>
    <row r="28" spans="1:10" ht="13.5" thickBot="1" x14ac:dyDescent="0.25">
      <c r="A28" s="71" t="s">
        <v>41</v>
      </c>
      <c r="B28" s="278" t="s">
        <v>17</v>
      </c>
      <c r="C28" s="279"/>
      <c r="D28" s="279"/>
      <c r="E28" s="279"/>
      <c r="F28" s="279"/>
      <c r="G28" s="279"/>
      <c r="H28" s="280"/>
      <c r="I28" s="42"/>
    </row>
    <row r="29" spans="1:10" ht="29.1" customHeight="1" x14ac:dyDescent="0.2">
      <c r="A29" s="72" t="s">
        <v>42</v>
      </c>
      <c r="B29" s="278" t="s">
        <v>15</v>
      </c>
      <c r="C29" s="279"/>
      <c r="D29" s="279"/>
      <c r="E29" s="279"/>
      <c r="F29" s="279"/>
      <c r="G29" s="279"/>
      <c r="H29" s="280"/>
      <c r="I29" s="43"/>
      <c r="J29" s="202" t="s">
        <v>190</v>
      </c>
    </row>
    <row r="30" spans="1:10" ht="32.1" customHeight="1" thickBot="1" x14ac:dyDescent="0.25">
      <c r="A30" s="73" t="s">
        <v>43</v>
      </c>
      <c r="B30" s="272" t="s">
        <v>13</v>
      </c>
      <c r="C30" s="273"/>
      <c r="D30" s="273"/>
      <c r="E30" s="273"/>
      <c r="F30" s="273"/>
      <c r="G30" s="273"/>
      <c r="H30" s="274"/>
      <c r="I30" s="262">
        <f>I12-I29</f>
        <v>0</v>
      </c>
      <c r="J30" s="223">
        <f>I29+I30</f>
        <v>0</v>
      </c>
    </row>
    <row r="31" spans="1:10" x14ac:dyDescent="0.2">
      <c r="A31" s="221" t="s">
        <v>198</v>
      </c>
    </row>
    <row r="32" spans="1:10" x14ac:dyDescent="0.2">
      <c r="A32" s="56" t="s">
        <v>119</v>
      </c>
    </row>
    <row r="33" spans="1:1" x14ac:dyDescent="0.2">
      <c r="A33" s="56" t="s">
        <v>124</v>
      </c>
    </row>
    <row r="34" spans="1:1" x14ac:dyDescent="0.2">
      <c r="A34" s="56" t="s">
        <v>122</v>
      </c>
    </row>
    <row r="35" spans="1:1" x14ac:dyDescent="0.2">
      <c r="A35" s="56" t="s">
        <v>123</v>
      </c>
    </row>
    <row r="36" spans="1:1" x14ac:dyDescent="0.2">
      <c r="A36" s="56" t="s">
        <v>120</v>
      </c>
    </row>
    <row r="37" spans="1:1" x14ac:dyDescent="0.2">
      <c r="A37" s="56" t="s">
        <v>121</v>
      </c>
    </row>
    <row r="38" spans="1:1" x14ac:dyDescent="0.2">
      <c r="A38" s="56" t="s">
        <v>125</v>
      </c>
    </row>
  </sheetData>
  <sheetProtection algorithmName="SHA-512" hashValue="ddr/MKM5noeEqrWt2Hv/xGPf272OanUf7I4mx4KiAMfInkCAu9mgvtdLJD00w5S+Q7rgNh5q/6+XWYfHogGjYA==" saltValue="6T23weqmjKHYuoVDnOpdRQ==" spinCount="100000" sheet="1" selectLockedCells="1"/>
  <customSheetViews>
    <customSheetView guid="{539B6691-5F5A-4A3B-92AE-8BB98485D962}" fitToPage="1" topLeftCell="A2">
      <selection activeCell="B2" sqref="B2"/>
      <pageMargins left="0.28999999999999998" right="0.35" top="0.32" bottom="0.3" header="0.17" footer="0.21"/>
      <pageSetup scale="84" orientation="portrait" r:id="rId1"/>
      <headerFooter alignWithMargins="0"/>
    </customSheetView>
  </customSheetViews>
  <mergeCells count="27">
    <mergeCell ref="J16:J19"/>
    <mergeCell ref="J20:J23"/>
    <mergeCell ref="B27:H27"/>
    <mergeCell ref="B28:H28"/>
    <mergeCell ref="C4:F4"/>
    <mergeCell ref="C5:F5"/>
    <mergeCell ref="C6:F6"/>
    <mergeCell ref="C7:F7"/>
    <mergeCell ref="A8:I8"/>
    <mergeCell ref="A9:I9"/>
    <mergeCell ref="B19:H19"/>
    <mergeCell ref="A12:H12"/>
    <mergeCell ref="B21:H21"/>
    <mergeCell ref="A13:H13"/>
    <mergeCell ref="B16:H16"/>
    <mergeCell ref="B17:H17"/>
    <mergeCell ref="B18:H18"/>
    <mergeCell ref="B29:H29"/>
    <mergeCell ref="B26:H26"/>
    <mergeCell ref="B22:H22"/>
    <mergeCell ref="B14:H14"/>
    <mergeCell ref="B15:H15"/>
    <mergeCell ref="B30:H30"/>
    <mergeCell ref="B20:H20"/>
    <mergeCell ref="B25:H25"/>
    <mergeCell ref="B23:H23"/>
    <mergeCell ref="B24:H24"/>
  </mergeCells>
  <conditionalFormatting sqref="I12 J15">
    <cfRule type="expression" dxfId="131" priority="5" stopIfTrue="1">
      <formula>IF($I$12&lt;&gt;$J$15,1)</formula>
    </cfRule>
    <cfRule type="expression" priority="6" stopIfTrue="1">
      <formula>IF($I$12=$J$15,1)</formula>
    </cfRule>
  </conditionalFormatting>
  <conditionalFormatting sqref="I12 J20">
    <cfRule type="expression" dxfId="130" priority="3" stopIfTrue="1">
      <formula>IF($I$12&lt;&gt;$J$20,1)</formula>
    </cfRule>
    <cfRule type="expression" priority="4" stopIfTrue="1">
      <formula>IF($I$12=$J$20,1)</formula>
    </cfRule>
  </conditionalFormatting>
  <conditionalFormatting sqref="I12 J30">
    <cfRule type="expression" dxfId="129" priority="1" stopIfTrue="1">
      <formula>IF($I$12&lt;&gt;$J$30,1)</formula>
    </cfRule>
    <cfRule type="expression" priority="2" stopIfTrue="1">
      <formula>IF($I$12=$J$30,1)</formula>
    </cfRule>
  </conditionalFormatting>
  <dataValidations count="1">
    <dataValidation type="list" allowBlank="1" showInputMessage="1" showErrorMessage="1" promptTitle="Service Type:" prompt="Please select from drop-down list" sqref="B2" xr:uid="{00000000-0002-0000-0000-000000000000}">
      <formula1>$A$33:$A$38</formula1>
    </dataValidation>
  </dataValidations>
  <pageMargins left="0.28999999999999998" right="0.35" top="0.32" bottom="0.3" header="0.17" footer="0.21"/>
  <pageSetup scale="8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10"/>
  <sheetViews>
    <sheetView topLeftCell="A16" zoomScaleNormal="100" workbookViewId="0">
      <selection activeCell="J18" sqref="J18"/>
    </sheetView>
  </sheetViews>
  <sheetFormatPr defaultRowHeight="12.75" x14ac:dyDescent="0.2"/>
  <cols>
    <col min="1" max="1" width="28.85546875" style="2" customWidth="1"/>
    <col min="2" max="2" width="14" style="2" customWidth="1"/>
    <col min="3" max="3" width="10.140625" style="2" bestFit="1" customWidth="1"/>
    <col min="4" max="4" width="12.5703125" style="2" bestFit="1" customWidth="1"/>
    <col min="5" max="5" width="10.85546875" style="2" bestFit="1" customWidth="1"/>
    <col min="6" max="6" width="11.42578125" style="2" bestFit="1" customWidth="1"/>
    <col min="7" max="7" width="11.42578125" style="2" customWidth="1"/>
    <col min="8" max="8" width="11.85546875" style="2" customWidth="1"/>
    <col min="9" max="9" width="12.5703125" style="2" customWidth="1"/>
    <col min="10" max="10" width="10" style="2" customWidth="1"/>
    <col min="11" max="11" width="13.85546875" style="2" customWidth="1"/>
    <col min="12" max="12" width="9.5703125" style="2" customWidth="1"/>
    <col min="13" max="13" width="10.42578125" style="2" customWidth="1"/>
    <col min="14" max="14" width="11" style="2" customWidth="1"/>
    <col min="15" max="15" width="10.85546875" style="2" customWidth="1"/>
    <col min="16" max="16" width="11.140625" style="2" customWidth="1"/>
    <col min="17" max="17" width="13.5703125" style="2" customWidth="1"/>
    <col min="18" max="256" width="9.140625" style="2" customWidth="1"/>
    <col min="257" max="16384" width="9.140625" style="2"/>
  </cols>
  <sheetData>
    <row r="1" spans="1:17" ht="18" x14ac:dyDescent="0.25">
      <c r="A1" s="54" t="s">
        <v>200</v>
      </c>
      <c r="N1" s="74" t="s">
        <v>139</v>
      </c>
      <c r="O1" s="74"/>
      <c r="P1" s="75"/>
      <c r="Q1" s="76"/>
    </row>
    <row r="2" spans="1:17" x14ac:dyDescent="0.2">
      <c r="A2" s="58" t="s">
        <v>184</v>
      </c>
      <c r="F2" s="58"/>
      <c r="G2" s="77" t="s">
        <v>191</v>
      </c>
    </row>
    <row r="3" spans="1:17" x14ac:dyDescent="0.2">
      <c r="A3" s="59" t="s">
        <v>126</v>
      </c>
      <c r="B3" s="78" t="str">
        <f>IF('Client Proj. By Svc (Page 1)'!B2=0,"",'Client Proj. By Svc (Page 1)'!B2)</f>
        <v>B-Supportive Services</v>
      </c>
      <c r="C3" s="78"/>
      <c r="D3" s="78"/>
      <c r="G3" s="57" t="s">
        <v>192</v>
      </c>
      <c r="H3" s="57"/>
      <c r="I3" s="57"/>
      <c r="J3" s="206"/>
      <c r="O3" s="205"/>
      <c r="P3" s="206"/>
    </row>
    <row r="4" spans="1:17" s="56" customFormat="1" ht="15" x14ac:dyDescent="0.2">
      <c r="A4" s="59" t="s">
        <v>65</v>
      </c>
      <c r="B4" s="259" t="str">
        <f>IF('Client Proj. By Svc (Page 1)'!C4=0,"",'Client Proj. By Svc (Page 1)'!C4)</f>
        <v/>
      </c>
      <c r="C4" s="211"/>
      <c r="D4" s="211"/>
      <c r="E4" s="211"/>
      <c r="G4" s="238" t="s">
        <v>193</v>
      </c>
      <c r="H4" s="226"/>
      <c r="I4" s="225"/>
      <c r="O4" s="205"/>
      <c r="P4" s="207"/>
    </row>
    <row r="5" spans="1:17" s="56" customFormat="1" x14ac:dyDescent="0.2">
      <c r="A5" s="60" t="s">
        <v>1</v>
      </c>
      <c r="B5" s="210" t="str">
        <f>IF('Client Proj. By Svc (Page 1)'!C5=0,"",'Client Proj. By Svc (Page 1)'!C5)</f>
        <v/>
      </c>
      <c r="C5" s="259"/>
      <c r="D5" s="259"/>
      <c r="E5" s="259"/>
      <c r="G5" s="239" t="s">
        <v>194</v>
      </c>
      <c r="H5" s="49"/>
      <c r="O5" s="207"/>
      <c r="P5" s="207"/>
    </row>
    <row r="6" spans="1:17" s="56" customFormat="1" x14ac:dyDescent="0.2">
      <c r="A6" s="60" t="s">
        <v>0</v>
      </c>
      <c r="B6" s="210" t="str">
        <f>IF('Client Proj. By Svc (Page 1)'!C6=0,"",'Client Proj. By Svc (Page 1)'!C6)</f>
        <v/>
      </c>
      <c r="C6" s="257"/>
      <c r="D6" s="257"/>
      <c r="E6" s="257"/>
      <c r="H6" s="49"/>
    </row>
    <row r="7" spans="1:17" s="56" customFormat="1" x14ac:dyDescent="0.2">
      <c r="A7" s="60" t="s">
        <v>3</v>
      </c>
      <c r="B7" s="203" t="str">
        <f>IF('Client Proj. By Svc (Page 1)'!C7=0,"",'Client Proj. By Svc (Page 1)'!C7)</f>
        <v/>
      </c>
      <c r="C7" s="212"/>
      <c r="D7" s="212"/>
      <c r="E7" s="212"/>
      <c r="H7" s="49"/>
    </row>
    <row r="8" spans="1:17" ht="15" x14ac:dyDescent="0.25">
      <c r="A8" s="79"/>
      <c r="B8" s="79"/>
      <c r="C8" s="79"/>
      <c r="D8" s="79"/>
      <c r="E8" s="79"/>
      <c r="F8" s="79"/>
      <c r="G8" s="79"/>
      <c r="H8" s="79"/>
      <c r="I8" s="79"/>
      <c r="J8" s="79"/>
      <c r="K8" s="79"/>
      <c r="L8" s="79"/>
      <c r="M8" s="79"/>
      <c r="N8" s="79"/>
      <c r="O8" s="79"/>
      <c r="P8" s="79"/>
      <c r="Q8" s="79"/>
    </row>
    <row r="9" spans="1:17" s="77" customFormat="1" x14ac:dyDescent="0.2">
      <c r="A9" s="74" t="s">
        <v>83</v>
      </c>
      <c r="B9" s="80"/>
      <c r="C9" s="80"/>
      <c r="D9" s="19"/>
      <c r="E9" s="80"/>
      <c r="F9" s="80"/>
      <c r="G9" s="80"/>
      <c r="H9" s="80"/>
      <c r="I9" s="80"/>
      <c r="J9" s="80"/>
      <c r="K9" s="80"/>
      <c r="L9" s="80"/>
      <c r="M9" s="80"/>
      <c r="N9" s="80"/>
      <c r="O9" s="80"/>
    </row>
    <row r="10" spans="1:17" s="77" customFormat="1" x14ac:dyDescent="0.2">
      <c r="A10" s="80" t="s">
        <v>84</v>
      </c>
      <c r="B10" s="80"/>
      <c r="C10" s="80"/>
      <c r="D10" s="19"/>
      <c r="E10" s="80"/>
      <c r="F10" s="80"/>
      <c r="G10" s="80"/>
      <c r="H10" s="80"/>
      <c r="I10" s="80"/>
      <c r="J10" s="80"/>
      <c r="K10" s="80"/>
      <c r="L10" s="80"/>
      <c r="M10" s="80"/>
      <c r="N10" s="80"/>
      <c r="O10" s="80"/>
    </row>
    <row r="11" spans="1:17" s="77" customFormat="1" x14ac:dyDescent="0.2">
      <c r="A11" s="80"/>
      <c r="B11" s="81"/>
      <c r="C11" s="81"/>
      <c r="D11" s="82"/>
      <c r="E11" s="83"/>
      <c r="F11" s="83"/>
      <c r="G11" s="83"/>
      <c r="H11" s="84"/>
      <c r="I11" s="85"/>
      <c r="J11" s="85"/>
      <c r="K11" s="85"/>
      <c r="L11" s="85"/>
      <c r="M11" s="85"/>
      <c r="N11" s="85"/>
      <c r="O11" s="85"/>
    </row>
    <row r="12" spans="1:17" s="77" customFormat="1" x14ac:dyDescent="0.2">
      <c r="A12" s="86"/>
      <c r="B12" s="87"/>
      <c r="C12" s="88"/>
      <c r="D12" s="298" t="s">
        <v>161</v>
      </c>
      <c r="E12" s="299"/>
      <c r="F12" s="299"/>
      <c r="G12" s="299"/>
      <c r="H12" s="299"/>
      <c r="I12" s="298" t="s">
        <v>162</v>
      </c>
      <c r="J12" s="299"/>
      <c r="K12" s="299"/>
      <c r="L12" s="299"/>
      <c r="M12" s="299"/>
      <c r="N12" s="299"/>
      <c r="O12" s="299"/>
      <c r="P12" s="299"/>
      <c r="Q12" s="300"/>
    </row>
    <row r="13" spans="1:17" s="77" customFormat="1" x14ac:dyDescent="0.2">
      <c r="A13" s="89"/>
      <c r="B13" s="90"/>
      <c r="C13" s="91"/>
      <c r="D13" s="92"/>
      <c r="E13" s="92"/>
      <c r="F13" s="92"/>
      <c r="G13" s="92"/>
      <c r="H13" s="93"/>
      <c r="I13" s="94" t="s">
        <v>117</v>
      </c>
      <c r="J13" s="92" t="s">
        <v>118</v>
      </c>
      <c r="K13" s="92" t="s">
        <v>118</v>
      </c>
      <c r="L13" s="92" t="s">
        <v>118</v>
      </c>
      <c r="M13" s="92" t="s">
        <v>118</v>
      </c>
      <c r="N13" s="92" t="s">
        <v>118</v>
      </c>
      <c r="O13" s="92" t="s">
        <v>118</v>
      </c>
      <c r="P13" s="92" t="s">
        <v>118</v>
      </c>
      <c r="Q13" s="95" t="s">
        <v>118</v>
      </c>
    </row>
    <row r="14" spans="1:17" s="77" customFormat="1" ht="33.75" customHeight="1" x14ac:dyDescent="0.25">
      <c r="A14" s="96" t="s">
        <v>147</v>
      </c>
      <c r="B14" s="97" t="s">
        <v>148</v>
      </c>
      <c r="C14" s="98" t="s">
        <v>149</v>
      </c>
      <c r="D14" s="99" t="s">
        <v>150</v>
      </c>
      <c r="E14" s="99" t="s">
        <v>151</v>
      </c>
      <c r="F14" s="96" t="s">
        <v>152</v>
      </c>
      <c r="G14" s="99" t="s">
        <v>164</v>
      </c>
      <c r="H14" s="100" t="s">
        <v>166</v>
      </c>
      <c r="I14" s="101" t="s">
        <v>153</v>
      </c>
      <c r="J14" s="102" t="s">
        <v>154</v>
      </c>
      <c r="K14" s="103" t="s">
        <v>155</v>
      </c>
      <c r="L14" s="103" t="s">
        <v>156</v>
      </c>
      <c r="M14" s="103" t="s">
        <v>157</v>
      </c>
      <c r="N14" s="103" t="s">
        <v>158</v>
      </c>
      <c r="O14" s="103" t="s">
        <v>159</v>
      </c>
      <c r="P14" s="103" t="s">
        <v>167</v>
      </c>
      <c r="Q14" s="104" t="s">
        <v>181</v>
      </c>
    </row>
    <row r="15" spans="1:17" s="77" customFormat="1" ht="64.5" customHeight="1" x14ac:dyDescent="0.2">
      <c r="A15" s="105" t="s">
        <v>145</v>
      </c>
      <c r="B15" s="106" t="s">
        <v>146</v>
      </c>
      <c r="C15" s="107" t="s">
        <v>182</v>
      </c>
      <c r="D15" s="108" t="s">
        <v>207</v>
      </c>
      <c r="E15" s="108" t="s">
        <v>59</v>
      </c>
      <c r="F15" s="108" t="s">
        <v>60</v>
      </c>
      <c r="G15" s="108" t="s">
        <v>61</v>
      </c>
      <c r="H15" s="109" t="s">
        <v>165</v>
      </c>
      <c r="I15" s="45"/>
      <c r="J15" s="46"/>
      <c r="K15" s="47"/>
      <c r="L15" s="46"/>
      <c r="M15" s="46"/>
      <c r="N15" s="46"/>
      <c r="O15" s="45"/>
      <c r="P15" s="46"/>
      <c r="Q15" s="110" t="s">
        <v>168</v>
      </c>
    </row>
    <row r="16" spans="1:17" s="77" customFormat="1" ht="17.100000000000001" customHeight="1" x14ac:dyDescent="0.2">
      <c r="A16" s="111" t="s">
        <v>137</v>
      </c>
      <c r="B16" s="112">
        <v>50000</v>
      </c>
      <c r="C16" s="113">
        <v>0.5</v>
      </c>
      <c r="D16" s="112">
        <v>17500</v>
      </c>
      <c r="E16" s="112">
        <v>2500</v>
      </c>
      <c r="F16" s="112">
        <v>2500</v>
      </c>
      <c r="G16" s="114">
        <v>2500</v>
      </c>
      <c r="H16" s="38">
        <f t="shared" ref="H16:H75" si="0">SUM(D16:G16)</f>
        <v>25000</v>
      </c>
      <c r="I16" s="115">
        <v>12500</v>
      </c>
      <c r="J16" s="115"/>
      <c r="K16" s="115"/>
      <c r="L16" s="115"/>
      <c r="M16" s="115"/>
      <c r="N16" s="115"/>
      <c r="O16" s="115"/>
      <c r="P16" s="115"/>
      <c r="Q16" s="115">
        <f t="shared" ref="Q16:Q75" si="1">SUM(I16:P16)</f>
        <v>12500</v>
      </c>
    </row>
    <row r="17" spans="1:17" s="77" customFormat="1" ht="39" thickBot="1" x14ac:dyDescent="0.25">
      <c r="A17" s="116" t="s">
        <v>160</v>
      </c>
      <c r="B17" s="33">
        <v>8500</v>
      </c>
      <c r="C17" s="117">
        <v>0.17</v>
      </c>
      <c r="D17" s="118">
        <f>D16*0.17</f>
        <v>2975</v>
      </c>
      <c r="E17" s="118">
        <f>E16*0.17</f>
        <v>425.00000000000006</v>
      </c>
      <c r="F17" s="118">
        <f>F16*0.17</f>
        <v>425.00000000000006</v>
      </c>
      <c r="G17" s="119">
        <f>G16*0.17</f>
        <v>425.00000000000006</v>
      </c>
      <c r="H17" s="39">
        <f t="shared" si="0"/>
        <v>4250</v>
      </c>
      <c r="I17" s="34">
        <f t="shared" ref="I17:P17" si="2">I16*0.17</f>
        <v>2125</v>
      </c>
      <c r="J17" s="34">
        <f t="shared" si="2"/>
        <v>0</v>
      </c>
      <c r="K17" s="34">
        <f t="shared" si="2"/>
        <v>0</v>
      </c>
      <c r="L17" s="34">
        <f t="shared" si="2"/>
        <v>0</v>
      </c>
      <c r="M17" s="34">
        <f t="shared" si="2"/>
        <v>0</v>
      </c>
      <c r="N17" s="34">
        <f t="shared" si="2"/>
        <v>0</v>
      </c>
      <c r="O17" s="34">
        <f t="shared" si="2"/>
        <v>0</v>
      </c>
      <c r="P17" s="34">
        <f t="shared" si="2"/>
        <v>0</v>
      </c>
      <c r="Q17" s="120">
        <f t="shared" si="1"/>
        <v>2125</v>
      </c>
    </row>
    <row r="18" spans="1:17" s="77" customFormat="1" ht="17.100000000000001" customHeight="1" thickTop="1" x14ac:dyDescent="0.2">
      <c r="A18" s="268"/>
      <c r="B18" s="234"/>
      <c r="C18" s="235"/>
      <c r="D18" s="234"/>
      <c r="E18" s="234"/>
      <c r="F18" s="234"/>
      <c r="G18" s="236"/>
      <c r="H18" s="38">
        <f t="shared" si="0"/>
        <v>0</v>
      </c>
      <c r="I18" s="35"/>
      <c r="J18" s="27"/>
      <c r="K18" s="27"/>
      <c r="L18" s="27"/>
      <c r="M18" s="27"/>
      <c r="N18" s="27"/>
      <c r="O18" s="27"/>
      <c r="P18" s="27"/>
      <c r="Q18" s="115">
        <f t="shared" si="1"/>
        <v>0</v>
      </c>
    </row>
    <row r="19" spans="1:17" s="77" customFormat="1" ht="17.100000000000001" customHeight="1" x14ac:dyDescent="0.2">
      <c r="A19" s="269"/>
      <c r="B19" s="48"/>
      <c r="C19" s="228"/>
      <c r="D19" s="48"/>
      <c r="E19" s="48"/>
      <c r="F19" s="48"/>
      <c r="G19" s="229"/>
      <c r="H19" s="227">
        <f t="shared" si="0"/>
        <v>0</v>
      </c>
      <c r="I19" s="35"/>
      <c r="J19" s="36"/>
      <c r="K19" s="37"/>
      <c r="L19" s="37"/>
      <c r="M19" s="37"/>
      <c r="N19" s="37"/>
      <c r="O19" s="37"/>
      <c r="P19" s="37"/>
      <c r="Q19" s="121">
        <f t="shared" si="1"/>
        <v>0</v>
      </c>
    </row>
    <row r="20" spans="1:17" s="77" customFormat="1" ht="17.100000000000001" customHeight="1" x14ac:dyDescent="0.2">
      <c r="A20" s="268"/>
      <c r="B20" s="230"/>
      <c r="C20" s="231"/>
      <c r="D20" s="48"/>
      <c r="E20" s="230"/>
      <c r="F20" s="230"/>
      <c r="G20" s="232"/>
      <c r="H20" s="38">
        <f t="shared" si="0"/>
        <v>0</v>
      </c>
      <c r="I20" s="35"/>
      <c r="J20" s="27"/>
      <c r="K20" s="27"/>
      <c r="L20" s="27"/>
      <c r="M20" s="27"/>
      <c r="N20" s="27"/>
      <c r="O20" s="27"/>
      <c r="P20" s="27"/>
      <c r="Q20" s="115">
        <f t="shared" si="1"/>
        <v>0</v>
      </c>
    </row>
    <row r="21" spans="1:17" s="77" customFormat="1" ht="17.100000000000001" customHeight="1" x14ac:dyDescent="0.2">
      <c r="A21" s="269"/>
      <c r="B21" s="230"/>
      <c r="C21" s="233"/>
      <c r="D21" s="48"/>
      <c r="E21" s="230"/>
      <c r="F21" s="230"/>
      <c r="G21" s="232"/>
      <c r="H21" s="227">
        <f t="shared" si="0"/>
        <v>0</v>
      </c>
      <c r="I21" s="35"/>
      <c r="J21" s="36"/>
      <c r="K21" s="37"/>
      <c r="L21" s="37"/>
      <c r="M21" s="37"/>
      <c r="N21" s="37"/>
      <c r="O21" s="37"/>
      <c r="P21" s="37"/>
      <c r="Q21" s="121">
        <f t="shared" si="1"/>
        <v>0</v>
      </c>
    </row>
    <row r="22" spans="1:17" s="77" customFormat="1" ht="17.100000000000001" customHeight="1" x14ac:dyDescent="0.2">
      <c r="A22" s="268"/>
      <c r="B22" s="230"/>
      <c r="C22" s="231"/>
      <c r="D22" s="48"/>
      <c r="E22" s="230"/>
      <c r="F22" s="230"/>
      <c r="G22" s="232"/>
      <c r="H22" s="38">
        <f t="shared" si="0"/>
        <v>0</v>
      </c>
      <c r="I22" s="35"/>
      <c r="J22" s="27"/>
      <c r="K22" s="27"/>
      <c r="L22" s="27"/>
      <c r="M22" s="27"/>
      <c r="N22" s="27"/>
      <c r="O22" s="27"/>
      <c r="P22" s="27"/>
      <c r="Q22" s="115">
        <f t="shared" si="1"/>
        <v>0</v>
      </c>
    </row>
    <row r="23" spans="1:17" s="77" customFormat="1" ht="17.100000000000001" customHeight="1" x14ac:dyDescent="0.2">
      <c r="A23" s="269"/>
      <c r="B23" s="230"/>
      <c r="C23" s="233"/>
      <c r="D23" s="48"/>
      <c r="E23" s="230"/>
      <c r="F23" s="230"/>
      <c r="G23" s="232"/>
      <c r="H23" s="227">
        <f t="shared" si="0"/>
        <v>0</v>
      </c>
      <c r="I23" s="35"/>
      <c r="J23" s="36"/>
      <c r="K23" s="37"/>
      <c r="L23" s="37"/>
      <c r="M23" s="37"/>
      <c r="N23" s="37"/>
      <c r="O23" s="37"/>
      <c r="P23" s="37"/>
      <c r="Q23" s="121">
        <f t="shared" si="1"/>
        <v>0</v>
      </c>
    </row>
    <row r="24" spans="1:17" s="77" customFormat="1" ht="17.100000000000001" customHeight="1" x14ac:dyDescent="0.2">
      <c r="A24" s="268"/>
      <c r="B24" s="230"/>
      <c r="C24" s="231"/>
      <c r="D24" s="48"/>
      <c r="E24" s="230"/>
      <c r="F24" s="230"/>
      <c r="G24" s="232"/>
      <c r="H24" s="38">
        <f t="shared" si="0"/>
        <v>0</v>
      </c>
      <c r="I24" s="35"/>
      <c r="J24" s="27"/>
      <c r="K24" s="27"/>
      <c r="L24" s="27"/>
      <c r="M24" s="27"/>
      <c r="N24" s="27"/>
      <c r="O24" s="27"/>
      <c r="P24" s="27"/>
      <c r="Q24" s="115">
        <f t="shared" si="1"/>
        <v>0</v>
      </c>
    </row>
    <row r="25" spans="1:17" s="77" customFormat="1" ht="17.100000000000001" customHeight="1" x14ac:dyDescent="0.2">
      <c r="A25" s="269"/>
      <c r="B25" s="230"/>
      <c r="C25" s="233"/>
      <c r="D25" s="48"/>
      <c r="E25" s="230"/>
      <c r="F25" s="230"/>
      <c r="G25" s="232"/>
      <c r="H25" s="227">
        <f t="shared" si="0"/>
        <v>0</v>
      </c>
      <c r="I25" s="35"/>
      <c r="J25" s="36"/>
      <c r="K25" s="37"/>
      <c r="L25" s="37"/>
      <c r="M25" s="37"/>
      <c r="N25" s="37"/>
      <c r="O25" s="37"/>
      <c r="P25" s="37"/>
      <c r="Q25" s="121">
        <f t="shared" si="1"/>
        <v>0</v>
      </c>
    </row>
    <row r="26" spans="1:17" s="77" customFormat="1" ht="17.100000000000001" customHeight="1" x14ac:dyDescent="0.2">
      <c r="A26" s="268"/>
      <c r="B26" s="230"/>
      <c r="C26" s="231"/>
      <c r="D26" s="48"/>
      <c r="E26" s="230"/>
      <c r="F26" s="230"/>
      <c r="G26" s="232"/>
      <c r="H26" s="38">
        <f t="shared" ref="H26:H43" si="3">SUM(D26:G26)</f>
        <v>0</v>
      </c>
      <c r="I26" s="35"/>
      <c r="J26" s="27"/>
      <c r="K26" s="27"/>
      <c r="L26" s="27"/>
      <c r="M26" s="27"/>
      <c r="N26" s="27"/>
      <c r="O26" s="27"/>
      <c r="P26" s="27"/>
      <c r="Q26" s="115">
        <f t="shared" ref="Q26:Q43" si="4">SUM(I26:P26)</f>
        <v>0</v>
      </c>
    </row>
    <row r="27" spans="1:17" s="77" customFormat="1" ht="17.100000000000001" customHeight="1" x14ac:dyDescent="0.2">
      <c r="A27" s="269"/>
      <c r="B27" s="230"/>
      <c r="C27" s="233"/>
      <c r="D27" s="48"/>
      <c r="E27" s="230"/>
      <c r="F27" s="230"/>
      <c r="G27" s="232"/>
      <c r="H27" s="227">
        <f t="shared" si="3"/>
        <v>0</v>
      </c>
      <c r="I27" s="35"/>
      <c r="J27" s="36"/>
      <c r="K27" s="37"/>
      <c r="L27" s="37"/>
      <c r="M27" s="37"/>
      <c r="N27" s="37"/>
      <c r="O27" s="37"/>
      <c r="P27" s="37"/>
      <c r="Q27" s="121">
        <f t="shared" si="4"/>
        <v>0</v>
      </c>
    </row>
    <row r="28" spans="1:17" s="77" customFormat="1" ht="17.100000000000001" customHeight="1" x14ac:dyDescent="0.2">
      <c r="A28" s="268"/>
      <c r="B28" s="230"/>
      <c r="C28" s="231"/>
      <c r="D28" s="48"/>
      <c r="E28" s="230"/>
      <c r="F28" s="230"/>
      <c r="G28" s="232"/>
      <c r="H28" s="38">
        <f t="shared" si="3"/>
        <v>0</v>
      </c>
      <c r="I28" s="35"/>
      <c r="J28" s="27"/>
      <c r="K28" s="27"/>
      <c r="L28" s="27"/>
      <c r="M28" s="27"/>
      <c r="N28" s="27"/>
      <c r="O28" s="27"/>
      <c r="P28" s="27"/>
      <c r="Q28" s="115">
        <f t="shared" si="4"/>
        <v>0</v>
      </c>
    </row>
    <row r="29" spans="1:17" s="77" customFormat="1" ht="17.100000000000001" customHeight="1" x14ac:dyDescent="0.2">
      <c r="A29" s="269"/>
      <c r="B29" s="230"/>
      <c r="C29" s="233"/>
      <c r="D29" s="48"/>
      <c r="E29" s="230"/>
      <c r="F29" s="230"/>
      <c r="G29" s="232"/>
      <c r="H29" s="227">
        <f t="shared" si="3"/>
        <v>0</v>
      </c>
      <c r="I29" s="35"/>
      <c r="J29" s="36"/>
      <c r="K29" s="37"/>
      <c r="L29" s="37"/>
      <c r="M29" s="37"/>
      <c r="N29" s="37"/>
      <c r="O29" s="37"/>
      <c r="P29" s="37"/>
      <c r="Q29" s="121">
        <f t="shared" si="4"/>
        <v>0</v>
      </c>
    </row>
    <row r="30" spans="1:17" s="77" customFormat="1" ht="17.100000000000001" customHeight="1" x14ac:dyDescent="0.2">
      <c r="A30" s="268"/>
      <c r="B30" s="230"/>
      <c r="C30" s="231"/>
      <c r="D30" s="48"/>
      <c r="E30" s="230"/>
      <c r="F30" s="230"/>
      <c r="G30" s="232"/>
      <c r="H30" s="38">
        <f t="shared" si="3"/>
        <v>0</v>
      </c>
      <c r="I30" s="35"/>
      <c r="J30" s="27"/>
      <c r="K30" s="27"/>
      <c r="L30" s="27"/>
      <c r="M30" s="27"/>
      <c r="N30" s="27"/>
      <c r="O30" s="27"/>
      <c r="P30" s="27"/>
      <c r="Q30" s="115">
        <f t="shared" si="4"/>
        <v>0</v>
      </c>
    </row>
    <row r="31" spans="1:17" s="77" customFormat="1" ht="17.100000000000001" customHeight="1" x14ac:dyDescent="0.2">
      <c r="A31" s="269"/>
      <c r="B31" s="230"/>
      <c r="C31" s="233"/>
      <c r="D31" s="48"/>
      <c r="E31" s="230"/>
      <c r="F31" s="230"/>
      <c r="G31" s="232"/>
      <c r="H31" s="227">
        <f t="shared" si="3"/>
        <v>0</v>
      </c>
      <c r="I31" s="35"/>
      <c r="J31" s="36"/>
      <c r="K31" s="37"/>
      <c r="L31" s="37"/>
      <c r="M31" s="37"/>
      <c r="N31" s="37"/>
      <c r="O31" s="37"/>
      <c r="P31" s="37"/>
      <c r="Q31" s="121">
        <f t="shared" si="4"/>
        <v>0</v>
      </c>
    </row>
    <row r="32" spans="1:17" s="77" customFormat="1" ht="17.100000000000001" customHeight="1" x14ac:dyDescent="0.2">
      <c r="A32" s="268"/>
      <c r="B32" s="230"/>
      <c r="C32" s="231"/>
      <c r="D32" s="48"/>
      <c r="E32" s="230"/>
      <c r="F32" s="230"/>
      <c r="G32" s="232"/>
      <c r="H32" s="38">
        <f t="shared" si="3"/>
        <v>0</v>
      </c>
      <c r="I32" s="35"/>
      <c r="J32" s="27"/>
      <c r="K32" s="27"/>
      <c r="L32" s="27"/>
      <c r="M32" s="27"/>
      <c r="N32" s="27"/>
      <c r="O32" s="27"/>
      <c r="P32" s="27"/>
      <c r="Q32" s="115">
        <f t="shared" si="4"/>
        <v>0</v>
      </c>
    </row>
    <row r="33" spans="1:17" s="77" customFormat="1" ht="17.100000000000001" customHeight="1" x14ac:dyDescent="0.2">
      <c r="A33" s="269"/>
      <c r="B33" s="230"/>
      <c r="C33" s="233"/>
      <c r="D33" s="48"/>
      <c r="E33" s="230"/>
      <c r="F33" s="230"/>
      <c r="G33" s="232"/>
      <c r="H33" s="227">
        <f t="shared" si="3"/>
        <v>0</v>
      </c>
      <c r="I33" s="35"/>
      <c r="J33" s="36"/>
      <c r="K33" s="37"/>
      <c r="L33" s="37"/>
      <c r="M33" s="37"/>
      <c r="N33" s="37"/>
      <c r="O33" s="37"/>
      <c r="P33" s="37"/>
      <c r="Q33" s="121">
        <f t="shared" si="4"/>
        <v>0</v>
      </c>
    </row>
    <row r="34" spans="1:17" s="77" customFormat="1" ht="17.100000000000001" customHeight="1" x14ac:dyDescent="0.2">
      <c r="A34" s="268"/>
      <c r="B34" s="230"/>
      <c r="C34" s="231"/>
      <c r="D34" s="48"/>
      <c r="E34" s="230"/>
      <c r="F34" s="230"/>
      <c r="G34" s="232"/>
      <c r="H34" s="38">
        <f t="shared" si="3"/>
        <v>0</v>
      </c>
      <c r="I34" s="35"/>
      <c r="J34" s="27"/>
      <c r="K34" s="27"/>
      <c r="L34" s="27"/>
      <c r="M34" s="27"/>
      <c r="N34" s="27"/>
      <c r="O34" s="27"/>
      <c r="P34" s="27"/>
      <c r="Q34" s="115">
        <f t="shared" si="4"/>
        <v>0</v>
      </c>
    </row>
    <row r="35" spans="1:17" s="77" customFormat="1" ht="17.100000000000001" customHeight="1" x14ac:dyDescent="0.2">
      <c r="A35" s="269"/>
      <c r="B35" s="230"/>
      <c r="C35" s="233"/>
      <c r="D35" s="48"/>
      <c r="E35" s="230"/>
      <c r="F35" s="230"/>
      <c r="G35" s="232"/>
      <c r="H35" s="227">
        <f t="shared" si="3"/>
        <v>0</v>
      </c>
      <c r="I35" s="35"/>
      <c r="J35" s="36"/>
      <c r="K35" s="37"/>
      <c r="L35" s="37"/>
      <c r="M35" s="37"/>
      <c r="N35" s="37"/>
      <c r="O35" s="37"/>
      <c r="P35" s="37"/>
      <c r="Q35" s="121">
        <f t="shared" si="4"/>
        <v>0</v>
      </c>
    </row>
    <row r="36" spans="1:17" s="77" customFormat="1" ht="17.100000000000001" customHeight="1" x14ac:dyDescent="0.2">
      <c r="A36" s="268"/>
      <c r="B36" s="230"/>
      <c r="C36" s="231"/>
      <c r="D36" s="48"/>
      <c r="E36" s="230"/>
      <c r="F36" s="230"/>
      <c r="G36" s="232"/>
      <c r="H36" s="38">
        <f t="shared" si="3"/>
        <v>0</v>
      </c>
      <c r="I36" s="35"/>
      <c r="J36" s="27"/>
      <c r="K36" s="27"/>
      <c r="L36" s="27"/>
      <c r="M36" s="27"/>
      <c r="N36" s="27"/>
      <c r="O36" s="27"/>
      <c r="P36" s="27"/>
      <c r="Q36" s="115">
        <f t="shared" si="4"/>
        <v>0</v>
      </c>
    </row>
    <row r="37" spans="1:17" s="77" customFormat="1" ht="17.100000000000001" customHeight="1" x14ac:dyDescent="0.2">
      <c r="A37" s="269"/>
      <c r="B37" s="230"/>
      <c r="C37" s="233"/>
      <c r="D37" s="48"/>
      <c r="E37" s="230"/>
      <c r="F37" s="230"/>
      <c r="G37" s="232"/>
      <c r="H37" s="227">
        <f t="shared" si="3"/>
        <v>0</v>
      </c>
      <c r="I37" s="35"/>
      <c r="J37" s="36"/>
      <c r="K37" s="37"/>
      <c r="L37" s="37"/>
      <c r="M37" s="37"/>
      <c r="N37" s="37"/>
      <c r="O37" s="37"/>
      <c r="P37" s="37"/>
      <c r="Q37" s="121">
        <f t="shared" si="4"/>
        <v>0</v>
      </c>
    </row>
    <row r="38" spans="1:17" s="77" customFormat="1" ht="17.100000000000001" customHeight="1" x14ac:dyDescent="0.2">
      <c r="A38" s="268"/>
      <c r="B38" s="230"/>
      <c r="C38" s="231"/>
      <c r="D38" s="48"/>
      <c r="E38" s="230"/>
      <c r="F38" s="230"/>
      <c r="G38" s="232"/>
      <c r="H38" s="38">
        <f t="shared" si="3"/>
        <v>0</v>
      </c>
      <c r="I38" s="35"/>
      <c r="J38" s="27"/>
      <c r="K38" s="27"/>
      <c r="L38" s="27"/>
      <c r="M38" s="27"/>
      <c r="N38" s="27"/>
      <c r="O38" s="27"/>
      <c r="P38" s="27"/>
      <c r="Q38" s="115">
        <f t="shared" si="4"/>
        <v>0</v>
      </c>
    </row>
    <row r="39" spans="1:17" s="77" customFormat="1" ht="17.100000000000001" customHeight="1" x14ac:dyDescent="0.2">
      <c r="A39" s="269"/>
      <c r="B39" s="230"/>
      <c r="C39" s="233"/>
      <c r="D39" s="48"/>
      <c r="E39" s="230"/>
      <c r="F39" s="230"/>
      <c r="G39" s="232"/>
      <c r="H39" s="227">
        <f t="shared" si="3"/>
        <v>0</v>
      </c>
      <c r="I39" s="35"/>
      <c r="J39" s="36"/>
      <c r="K39" s="37"/>
      <c r="L39" s="37"/>
      <c r="M39" s="37"/>
      <c r="N39" s="37"/>
      <c r="O39" s="37"/>
      <c r="P39" s="37"/>
      <c r="Q39" s="121">
        <f t="shared" si="4"/>
        <v>0</v>
      </c>
    </row>
    <row r="40" spans="1:17" s="77" customFormat="1" ht="17.100000000000001" customHeight="1" x14ac:dyDescent="0.2">
      <c r="A40" s="268"/>
      <c r="B40" s="230"/>
      <c r="C40" s="231"/>
      <c r="D40" s="48"/>
      <c r="E40" s="230"/>
      <c r="F40" s="230"/>
      <c r="G40" s="232"/>
      <c r="H40" s="38">
        <f t="shared" si="3"/>
        <v>0</v>
      </c>
      <c r="I40" s="35"/>
      <c r="J40" s="27"/>
      <c r="K40" s="27"/>
      <c r="L40" s="27"/>
      <c r="M40" s="27"/>
      <c r="N40" s="27"/>
      <c r="O40" s="27"/>
      <c r="P40" s="27"/>
      <c r="Q40" s="115">
        <f t="shared" si="4"/>
        <v>0</v>
      </c>
    </row>
    <row r="41" spans="1:17" s="77" customFormat="1" ht="17.100000000000001" customHeight="1" x14ac:dyDescent="0.2">
      <c r="A41" s="269"/>
      <c r="B41" s="230"/>
      <c r="C41" s="233"/>
      <c r="D41" s="48"/>
      <c r="E41" s="230"/>
      <c r="F41" s="230"/>
      <c r="G41" s="232"/>
      <c r="H41" s="227">
        <f t="shared" si="3"/>
        <v>0</v>
      </c>
      <c r="I41" s="35"/>
      <c r="J41" s="36"/>
      <c r="K41" s="37"/>
      <c r="L41" s="37"/>
      <c r="M41" s="37"/>
      <c r="N41" s="37"/>
      <c r="O41" s="37"/>
      <c r="P41" s="37"/>
      <c r="Q41" s="121">
        <f t="shared" si="4"/>
        <v>0</v>
      </c>
    </row>
    <row r="42" spans="1:17" s="77" customFormat="1" ht="17.100000000000001" customHeight="1" x14ac:dyDescent="0.2">
      <c r="A42" s="268"/>
      <c r="B42" s="230"/>
      <c r="C42" s="231"/>
      <c r="D42" s="48"/>
      <c r="E42" s="230"/>
      <c r="F42" s="230"/>
      <c r="G42" s="232"/>
      <c r="H42" s="38">
        <f t="shared" si="3"/>
        <v>0</v>
      </c>
      <c r="I42" s="35"/>
      <c r="J42" s="27"/>
      <c r="K42" s="27"/>
      <c r="L42" s="27"/>
      <c r="M42" s="27"/>
      <c r="N42" s="27"/>
      <c r="O42" s="27"/>
      <c r="P42" s="27"/>
      <c r="Q42" s="115">
        <f t="shared" si="4"/>
        <v>0</v>
      </c>
    </row>
    <row r="43" spans="1:17" s="77" customFormat="1" ht="17.100000000000001" customHeight="1" x14ac:dyDescent="0.2">
      <c r="A43" s="269"/>
      <c r="B43" s="230"/>
      <c r="C43" s="233"/>
      <c r="D43" s="48"/>
      <c r="E43" s="230"/>
      <c r="F43" s="230"/>
      <c r="G43" s="232"/>
      <c r="H43" s="227">
        <f t="shared" si="3"/>
        <v>0</v>
      </c>
      <c r="I43" s="35"/>
      <c r="J43" s="36"/>
      <c r="K43" s="37"/>
      <c r="L43" s="37"/>
      <c r="M43" s="37"/>
      <c r="N43" s="37"/>
      <c r="O43" s="37"/>
      <c r="P43" s="37"/>
      <c r="Q43" s="121">
        <f t="shared" si="4"/>
        <v>0</v>
      </c>
    </row>
    <row r="44" spans="1:17" s="77" customFormat="1" ht="17.100000000000001" customHeight="1" x14ac:dyDescent="0.2">
      <c r="A44" s="268"/>
      <c r="B44" s="230"/>
      <c r="C44" s="231"/>
      <c r="D44" s="48"/>
      <c r="E44" s="230"/>
      <c r="F44" s="230"/>
      <c r="G44" s="232"/>
      <c r="H44" s="38">
        <f t="shared" si="0"/>
        <v>0</v>
      </c>
      <c r="I44" s="35"/>
      <c r="J44" s="27"/>
      <c r="K44" s="27"/>
      <c r="L44" s="27"/>
      <c r="M44" s="27"/>
      <c r="N44" s="27"/>
      <c r="O44" s="27"/>
      <c r="P44" s="27"/>
      <c r="Q44" s="115">
        <f t="shared" si="1"/>
        <v>0</v>
      </c>
    </row>
    <row r="45" spans="1:17" s="77" customFormat="1" ht="17.100000000000001" customHeight="1" x14ac:dyDescent="0.2">
      <c r="A45" s="269"/>
      <c r="B45" s="230"/>
      <c r="C45" s="233"/>
      <c r="D45" s="48"/>
      <c r="E45" s="230"/>
      <c r="F45" s="230"/>
      <c r="G45" s="232"/>
      <c r="H45" s="227">
        <f t="shared" si="0"/>
        <v>0</v>
      </c>
      <c r="I45" s="35"/>
      <c r="J45" s="36"/>
      <c r="K45" s="37"/>
      <c r="L45" s="37"/>
      <c r="M45" s="37"/>
      <c r="N45" s="37"/>
      <c r="O45" s="37"/>
      <c r="P45" s="37"/>
      <c r="Q45" s="121">
        <f t="shared" si="1"/>
        <v>0</v>
      </c>
    </row>
    <row r="46" spans="1:17" s="77" customFormat="1" ht="17.100000000000001" customHeight="1" x14ac:dyDescent="0.2">
      <c r="A46" s="268"/>
      <c r="B46" s="230"/>
      <c r="C46" s="231"/>
      <c r="D46" s="48"/>
      <c r="E46" s="230"/>
      <c r="F46" s="230"/>
      <c r="G46" s="232"/>
      <c r="H46" s="38">
        <f t="shared" si="0"/>
        <v>0</v>
      </c>
      <c r="I46" s="35"/>
      <c r="J46" s="27"/>
      <c r="K46" s="27"/>
      <c r="L46" s="27"/>
      <c r="M46" s="27"/>
      <c r="N46" s="27"/>
      <c r="O46" s="27"/>
      <c r="P46" s="27"/>
      <c r="Q46" s="115">
        <f t="shared" si="1"/>
        <v>0</v>
      </c>
    </row>
    <row r="47" spans="1:17" s="77" customFormat="1" ht="17.100000000000001" customHeight="1" x14ac:dyDescent="0.2">
      <c r="A47" s="269"/>
      <c r="B47" s="230"/>
      <c r="C47" s="233"/>
      <c r="D47" s="48"/>
      <c r="E47" s="230"/>
      <c r="F47" s="230"/>
      <c r="G47" s="232"/>
      <c r="H47" s="227">
        <f t="shared" si="0"/>
        <v>0</v>
      </c>
      <c r="I47" s="35"/>
      <c r="J47" s="36"/>
      <c r="K47" s="37"/>
      <c r="L47" s="37"/>
      <c r="M47" s="37"/>
      <c r="N47" s="37"/>
      <c r="O47" s="37"/>
      <c r="P47" s="37"/>
      <c r="Q47" s="121">
        <f t="shared" si="1"/>
        <v>0</v>
      </c>
    </row>
    <row r="48" spans="1:17" s="77" customFormat="1" ht="17.100000000000001" customHeight="1" x14ac:dyDescent="0.2">
      <c r="A48" s="268"/>
      <c r="B48" s="230"/>
      <c r="C48" s="231"/>
      <c r="D48" s="48"/>
      <c r="E48" s="230"/>
      <c r="F48" s="230"/>
      <c r="G48" s="232"/>
      <c r="H48" s="38">
        <f t="shared" si="0"/>
        <v>0</v>
      </c>
      <c r="I48" s="35"/>
      <c r="J48" s="27"/>
      <c r="K48" s="27"/>
      <c r="L48" s="27"/>
      <c r="M48" s="27"/>
      <c r="N48" s="27"/>
      <c r="O48" s="27"/>
      <c r="P48" s="27"/>
      <c r="Q48" s="115">
        <f t="shared" si="1"/>
        <v>0</v>
      </c>
    </row>
    <row r="49" spans="1:17" s="77" customFormat="1" ht="17.100000000000001" customHeight="1" x14ac:dyDescent="0.2">
      <c r="A49" s="269"/>
      <c r="B49" s="230"/>
      <c r="C49" s="233"/>
      <c r="D49" s="230"/>
      <c r="E49" s="230"/>
      <c r="F49" s="230"/>
      <c r="G49" s="232"/>
      <c r="H49" s="227">
        <f t="shared" si="0"/>
        <v>0</v>
      </c>
      <c r="I49" s="35"/>
      <c r="J49" s="36"/>
      <c r="K49" s="37"/>
      <c r="L49" s="37"/>
      <c r="M49" s="37"/>
      <c r="N49" s="37"/>
      <c r="O49" s="37"/>
      <c r="P49" s="37"/>
      <c r="Q49" s="121">
        <f t="shared" si="1"/>
        <v>0</v>
      </c>
    </row>
    <row r="50" spans="1:17" s="77" customFormat="1" ht="17.100000000000001" customHeight="1" x14ac:dyDescent="0.2">
      <c r="A50" s="268"/>
      <c r="B50" s="230"/>
      <c r="C50" s="231"/>
      <c r="D50" s="230"/>
      <c r="E50" s="230"/>
      <c r="F50" s="230"/>
      <c r="G50" s="232"/>
      <c r="H50" s="38">
        <f t="shared" si="0"/>
        <v>0</v>
      </c>
      <c r="I50" s="35"/>
      <c r="J50" s="27"/>
      <c r="K50" s="27"/>
      <c r="L50" s="27"/>
      <c r="M50" s="27"/>
      <c r="N50" s="27"/>
      <c r="O50" s="27"/>
      <c r="P50" s="27"/>
      <c r="Q50" s="115">
        <f t="shared" si="1"/>
        <v>0</v>
      </c>
    </row>
    <row r="51" spans="1:17" s="77" customFormat="1" ht="17.100000000000001" customHeight="1" x14ac:dyDescent="0.2">
      <c r="A51" s="269"/>
      <c r="B51" s="230"/>
      <c r="C51" s="233"/>
      <c r="D51" s="230"/>
      <c r="E51" s="230"/>
      <c r="F51" s="230"/>
      <c r="G51" s="232"/>
      <c r="H51" s="227">
        <f t="shared" si="0"/>
        <v>0</v>
      </c>
      <c r="I51" s="35"/>
      <c r="J51" s="36"/>
      <c r="K51" s="37"/>
      <c r="L51" s="37"/>
      <c r="M51" s="37"/>
      <c r="N51" s="37"/>
      <c r="O51" s="37"/>
      <c r="P51" s="37"/>
      <c r="Q51" s="121">
        <f t="shared" si="1"/>
        <v>0</v>
      </c>
    </row>
    <row r="52" spans="1:17" s="77" customFormat="1" ht="17.100000000000001" customHeight="1" x14ac:dyDescent="0.2">
      <c r="A52" s="268"/>
      <c r="B52" s="230"/>
      <c r="C52" s="231"/>
      <c r="D52" s="230"/>
      <c r="E52" s="230"/>
      <c r="F52" s="230"/>
      <c r="G52" s="232"/>
      <c r="H52" s="38">
        <f t="shared" si="0"/>
        <v>0</v>
      </c>
      <c r="I52" s="35"/>
      <c r="J52" s="27"/>
      <c r="K52" s="27"/>
      <c r="L52" s="27"/>
      <c r="M52" s="27"/>
      <c r="N52" s="27"/>
      <c r="O52" s="27"/>
      <c r="P52" s="27"/>
      <c r="Q52" s="115">
        <f t="shared" si="1"/>
        <v>0</v>
      </c>
    </row>
    <row r="53" spans="1:17" s="77" customFormat="1" ht="17.100000000000001" customHeight="1" x14ac:dyDescent="0.2">
      <c r="A53" s="269"/>
      <c r="B53" s="230"/>
      <c r="C53" s="233"/>
      <c r="D53" s="230"/>
      <c r="E53" s="230"/>
      <c r="F53" s="230"/>
      <c r="G53" s="232"/>
      <c r="H53" s="227">
        <f t="shared" si="0"/>
        <v>0</v>
      </c>
      <c r="I53" s="35"/>
      <c r="J53" s="36"/>
      <c r="K53" s="37"/>
      <c r="L53" s="37"/>
      <c r="M53" s="37"/>
      <c r="N53" s="37"/>
      <c r="O53" s="37"/>
      <c r="P53" s="37"/>
      <c r="Q53" s="121">
        <f t="shared" si="1"/>
        <v>0</v>
      </c>
    </row>
    <row r="54" spans="1:17" s="77" customFormat="1" ht="17.100000000000001" customHeight="1" x14ac:dyDescent="0.2">
      <c r="A54" s="268"/>
      <c r="B54" s="230"/>
      <c r="C54" s="231"/>
      <c r="D54" s="230"/>
      <c r="E54" s="230"/>
      <c r="F54" s="230"/>
      <c r="G54" s="232"/>
      <c r="H54" s="38">
        <f t="shared" si="0"/>
        <v>0</v>
      </c>
      <c r="I54" s="35"/>
      <c r="J54" s="27"/>
      <c r="K54" s="27"/>
      <c r="L54" s="27"/>
      <c r="M54" s="27"/>
      <c r="N54" s="27"/>
      <c r="O54" s="27"/>
      <c r="P54" s="27"/>
      <c r="Q54" s="115">
        <f t="shared" si="1"/>
        <v>0</v>
      </c>
    </row>
    <row r="55" spans="1:17" s="77" customFormat="1" ht="17.100000000000001" customHeight="1" x14ac:dyDescent="0.2">
      <c r="A55" s="269"/>
      <c r="B55" s="230"/>
      <c r="C55" s="233"/>
      <c r="D55" s="230"/>
      <c r="E55" s="230"/>
      <c r="F55" s="230"/>
      <c r="G55" s="232"/>
      <c r="H55" s="227">
        <f t="shared" si="0"/>
        <v>0</v>
      </c>
      <c r="I55" s="35"/>
      <c r="J55" s="36"/>
      <c r="K55" s="37"/>
      <c r="L55" s="37"/>
      <c r="M55" s="37"/>
      <c r="N55" s="37"/>
      <c r="O55" s="37"/>
      <c r="P55" s="37"/>
      <c r="Q55" s="121">
        <f t="shared" si="1"/>
        <v>0</v>
      </c>
    </row>
    <row r="56" spans="1:17" s="77" customFormat="1" ht="17.100000000000001" customHeight="1" x14ac:dyDescent="0.2">
      <c r="A56" s="268"/>
      <c r="B56" s="230"/>
      <c r="C56" s="233"/>
      <c r="D56" s="230"/>
      <c r="E56" s="230"/>
      <c r="F56" s="230"/>
      <c r="G56" s="232"/>
      <c r="H56" s="38">
        <f t="shared" si="0"/>
        <v>0</v>
      </c>
      <c r="I56" s="35"/>
      <c r="J56" s="27"/>
      <c r="K56" s="27"/>
      <c r="L56" s="27"/>
      <c r="M56" s="27"/>
      <c r="N56" s="27"/>
      <c r="O56" s="27"/>
      <c r="P56" s="27"/>
      <c r="Q56" s="115">
        <f t="shared" si="1"/>
        <v>0</v>
      </c>
    </row>
    <row r="57" spans="1:17" s="77" customFormat="1" ht="17.100000000000001" customHeight="1" x14ac:dyDescent="0.2">
      <c r="A57" s="269"/>
      <c r="B57" s="230"/>
      <c r="C57" s="233"/>
      <c r="D57" s="230"/>
      <c r="E57" s="230"/>
      <c r="F57" s="230"/>
      <c r="G57" s="232"/>
      <c r="H57" s="227">
        <f t="shared" si="0"/>
        <v>0</v>
      </c>
      <c r="I57" s="35"/>
      <c r="J57" s="36"/>
      <c r="K57" s="37"/>
      <c r="L57" s="37"/>
      <c r="M57" s="37"/>
      <c r="N57" s="37"/>
      <c r="O57" s="37"/>
      <c r="P57" s="37"/>
      <c r="Q57" s="121">
        <f t="shared" si="1"/>
        <v>0</v>
      </c>
    </row>
    <row r="58" spans="1:17" s="77" customFormat="1" ht="17.100000000000001" customHeight="1" x14ac:dyDescent="0.2">
      <c r="A58" s="268"/>
      <c r="B58" s="230"/>
      <c r="C58" s="233"/>
      <c r="D58" s="230"/>
      <c r="E58" s="230"/>
      <c r="F58" s="230"/>
      <c r="G58" s="232"/>
      <c r="H58" s="38">
        <f t="shared" si="0"/>
        <v>0</v>
      </c>
      <c r="I58" s="35"/>
      <c r="J58" s="27"/>
      <c r="K58" s="27"/>
      <c r="L58" s="27"/>
      <c r="M58" s="27"/>
      <c r="N58" s="27"/>
      <c r="O58" s="27"/>
      <c r="P58" s="27"/>
      <c r="Q58" s="115">
        <f t="shared" si="1"/>
        <v>0</v>
      </c>
    </row>
    <row r="59" spans="1:17" s="77" customFormat="1" ht="17.100000000000001" customHeight="1" x14ac:dyDescent="0.2">
      <c r="A59" s="269"/>
      <c r="B59" s="230"/>
      <c r="C59" s="233"/>
      <c r="D59" s="230"/>
      <c r="E59" s="230"/>
      <c r="F59" s="230"/>
      <c r="G59" s="232"/>
      <c r="H59" s="227">
        <f t="shared" si="0"/>
        <v>0</v>
      </c>
      <c r="I59" s="35"/>
      <c r="J59" s="36"/>
      <c r="K59" s="37"/>
      <c r="L59" s="37"/>
      <c r="M59" s="37"/>
      <c r="N59" s="37"/>
      <c r="O59" s="37"/>
      <c r="P59" s="37"/>
      <c r="Q59" s="121">
        <f t="shared" si="1"/>
        <v>0</v>
      </c>
    </row>
    <row r="60" spans="1:17" s="77" customFormat="1" ht="17.100000000000001" customHeight="1" x14ac:dyDescent="0.2">
      <c r="A60" s="268"/>
      <c r="B60" s="230"/>
      <c r="C60" s="233"/>
      <c r="D60" s="230"/>
      <c r="E60" s="230"/>
      <c r="F60" s="230"/>
      <c r="G60" s="232"/>
      <c r="H60" s="38">
        <f t="shared" si="0"/>
        <v>0</v>
      </c>
      <c r="I60" s="35"/>
      <c r="J60" s="27"/>
      <c r="K60" s="27"/>
      <c r="L60" s="27"/>
      <c r="M60" s="27"/>
      <c r="N60" s="27"/>
      <c r="O60" s="27"/>
      <c r="P60" s="27"/>
      <c r="Q60" s="115">
        <f t="shared" si="1"/>
        <v>0</v>
      </c>
    </row>
    <row r="61" spans="1:17" s="77" customFormat="1" ht="17.100000000000001" customHeight="1" x14ac:dyDescent="0.2">
      <c r="A61" s="269"/>
      <c r="B61" s="230"/>
      <c r="C61" s="233"/>
      <c r="D61" s="230"/>
      <c r="E61" s="230"/>
      <c r="F61" s="230"/>
      <c r="G61" s="232"/>
      <c r="H61" s="227">
        <f t="shared" si="0"/>
        <v>0</v>
      </c>
      <c r="I61" s="35"/>
      <c r="J61" s="36"/>
      <c r="K61" s="37"/>
      <c r="L61" s="37"/>
      <c r="M61" s="37"/>
      <c r="N61" s="37"/>
      <c r="O61" s="37"/>
      <c r="P61" s="37"/>
      <c r="Q61" s="121">
        <f t="shared" si="1"/>
        <v>0</v>
      </c>
    </row>
    <row r="62" spans="1:17" s="77" customFormat="1" ht="17.100000000000001" customHeight="1" x14ac:dyDescent="0.2">
      <c r="A62" s="268"/>
      <c r="B62" s="230"/>
      <c r="C62" s="233"/>
      <c r="D62" s="230"/>
      <c r="E62" s="230"/>
      <c r="F62" s="230"/>
      <c r="G62" s="232"/>
      <c r="H62" s="38">
        <f t="shared" si="0"/>
        <v>0</v>
      </c>
      <c r="I62" s="35"/>
      <c r="J62" s="27"/>
      <c r="K62" s="27"/>
      <c r="L62" s="27"/>
      <c r="M62" s="27"/>
      <c r="N62" s="27"/>
      <c r="O62" s="27"/>
      <c r="P62" s="27"/>
      <c r="Q62" s="115">
        <f t="shared" si="1"/>
        <v>0</v>
      </c>
    </row>
    <row r="63" spans="1:17" s="77" customFormat="1" ht="17.100000000000001" customHeight="1" x14ac:dyDescent="0.2">
      <c r="A63" s="269"/>
      <c r="B63" s="230"/>
      <c r="C63" s="233"/>
      <c r="D63" s="230"/>
      <c r="E63" s="230"/>
      <c r="F63" s="230"/>
      <c r="G63" s="232"/>
      <c r="H63" s="227">
        <f t="shared" si="0"/>
        <v>0</v>
      </c>
      <c r="I63" s="35"/>
      <c r="J63" s="36"/>
      <c r="K63" s="37"/>
      <c r="L63" s="37"/>
      <c r="M63" s="37"/>
      <c r="N63" s="37"/>
      <c r="O63" s="37"/>
      <c r="P63" s="37"/>
      <c r="Q63" s="121">
        <f t="shared" si="1"/>
        <v>0</v>
      </c>
    </row>
    <row r="64" spans="1:17" s="77" customFormat="1" ht="17.100000000000001" customHeight="1" x14ac:dyDescent="0.2">
      <c r="A64" s="268"/>
      <c r="B64" s="230"/>
      <c r="C64" s="231"/>
      <c r="D64" s="230"/>
      <c r="E64" s="230"/>
      <c r="F64" s="230"/>
      <c r="G64" s="232"/>
      <c r="H64" s="38">
        <f t="shared" ref="H64:H67" si="5">SUM(D64:G64)</f>
        <v>0</v>
      </c>
      <c r="I64" s="35"/>
      <c r="J64" s="27"/>
      <c r="K64" s="27"/>
      <c r="L64" s="27"/>
      <c r="M64" s="27"/>
      <c r="N64" s="27"/>
      <c r="O64" s="27"/>
      <c r="P64" s="27"/>
      <c r="Q64" s="115">
        <f t="shared" ref="Q64:Q67" si="6">SUM(I64:P64)</f>
        <v>0</v>
      </c>
    </row>
    <row r="65" spans="1:17" s="77" customFormat="1" ht="17.100000000000001" customHeight="1" x14ac:dyDescent="0.2">
      <c r="A65" s="269"/>
      <c r="B65" s="230"/>
      <c r="C65" s="233"/>
      <c r="D65" s="230"/>
      <c r="E65" s="230"/>
      <c r="F65" s="230"/>
      <c r="G65" s="232"/>
      <c r="H65" s="227">
        <f t="shared" si="5"/>
        <v>0</v>
      </c>
      <c r="I65" s="35"/>
      <c r="J65" s="36"/>
      <c r="K65" s="37"/>
      <c r="L65" s="37"/>
      <c r="M65" s="37"/>
      <c r="N65" s="37"/>
      <c r="O65" s="37"/>
      <c r="P65" s="37"/>
      <c r="Q65" s="121">
        <f t="shared" si="6"/>
        <v>0</v>
      </c>
    </row>
    <row r="66" spans="1:17" s="77" customFormat="1" ht="17.100000000000001" customHeight="1" x14ac:dyDescent="0.2">
      <c r="A66" s="268"/>
      <c r="B66" s="230"/>
      <c r="C66" s="231"/>
      <c r="D66" s="48"/>
      <c r="E66" s="230"/>
      <c r="F66" s="230"/>
      <c r="G66" s="232"/>
      <c r="H66" s="38">
        <f t="shared" si="5"/>
        <v>0</v>
      </c>
      <c r="I66" s="35"/>
      <c r="J66" s="27"/>
      <c r="K66" s="27"/>
      <c r="L66" s="27"/>
      <c r="M66" s="27"/>
      <c r="N66" s="27"/>
      <c r="O66" s="27"/>
      <c r="P66" s="27"/>
      <c r="Q66" s="115">
        <f t="shared" si="6"/>
        <v>0</v>
      </c>
    </row>
    <row r="67" spans="1:17" s="77" customFormat="1" ht="17.100000000000001" customHeight="1" x14ac:dyDescent="0.2">
      <c r="A67" s="269"/>
      <c r="B67" s="230"/>
      <c r="C67" s="233"/>
      <c r="D67" s="48"/>
      <c r="E67" s="230"/>
      <c r="F67" s="230"/>
      <c r="G67" s="232"/>
      <c r="H67" s="227">
        <f t="shared" si="5"/>
        <v>0</v>
      </c>
      <c r="I67" s="35"/>
      <c r="J67" s="36"/>
      <c r="K67" s="37"/>
      <c r="L67" s="37"/>
      <c r="M67" s="37"/>
      <c r="N67" s="37"/>
      <c r="O67" s="37"/>
      <c r="P67" s="37"/>
      <c r="Q67" s="121">
        <f t="shared" si="6"/>
        <v>0</v>
      </c>
    </row>
    <row r="68" spans="1:17" s="77" customFormat="1" ht="17.100000000000001" customHeight="1" x14ac:dyDescent="0.2">
      <c r="A68" s="268"/>
      <c r="B68" s="230"/>
      <c r="C68" s="231"/>
      <c r="D68" s="230"/>
      <c r="E68" s="230"/>
      <c r="F68" s="230"/>
      <c r="G68" s="232"/>
      <c r="H68" s="38">
        <f t="shared" si="0"/>
        <v>0</v>
      </c>
      <c r="I68" s="35"/>
      <c r="J68" s="27"/>
      <c r="K68" s="27"/>
      <c r="L68" s="27"/>
      <c r="M68" s="27"/>
      <c r="N68" s="27"/>
      <c r="O68" s="27"/>
      <c r="P68" s="27"/>
      <c r="Q68" s="115">
        <f t="shared" si="1"/>
        <v>0</v>
      </c>
    </row>
    <row r="69" spans="1:17" s="77" customFormat="1" ht="17.100000000000001" customHeight="1" x14ac:dyDescent="0.2">
      <c r="A69" s="269"/>
      <c r="B69" s="230"/>
      <c r="C69" s="233"/>
      <c r="D69" s="230"/>
      <c r="E69" s="230"/>
      <c r="F69" s="230"/>
      <c r="G69" s="232"/>
      <c r="H69" s="227">
        <f t="shared" si="0"/>
        <v>0</v>
      </c>
      <c r="I69" s="35"/>
      <c r="J69" s="36"/>
      <c r="K69" s="37"/>
      <c r="L69" s="37"/>
      <c r="M69" s="37"/>
      <c r="N69" s="37"/>
      <c r="O69" s="37"/>
      <c r="P69" s="37"/>
      <c r="Q69" s="121">
        <f t="shared" si="1"/>
        <v>0</v>
      </c>
    </row>
    <row r="70" spans="1:17" s="77" customFormat="1" ht="17.100000000000001" customHeight="1" x14ac:dyDescent="0.2">
      <c r="A70" s="268"/>
      <c r="B70" s="230"/>
      <c r="C70" s="231"/>
      <c r="D70" s="230"/>
      <c r="E70" s="230"/>
      <c r="F70" s="230"/>
      <c r="G70" s="232"/>
      <c r="H70" s="38">
        <f t="shared" si="0"/>
        <v>0</v>
      </c>
      <c r="I70" s="35"/>
      <c r="J70" s="27"/>
      <c r="K70" s="27"/>
      <c r="L70" s="27"/>
      <c r="M70" s="27"/>
      <c r="N70" s="27"/>
      <c r="O70" s="27"/>
      <c r="P70" s="27"/>
      <c r="Q70" s="115">
        <f t="shared" si="1"/>
        <v>0</v>
      </c>
    </row>
    <row r="71" spans="1:17" s="77" customFormat="1" ht="17.100000000000001" customHeight="1" x14ac:dyDescent="0.2">
      <c r="A71" s="269"/>
      <c r="B71" s="230"/>
      <c r="C71" s="233"/>
      <c r="D71" s="230"/>
      <c r="E71" s="230"/>
      <c r="F71" s="230"/>
      <c r="G71" s="232"/>
      <c r="H71" s="227">
        <f t="shared" si="0"/>
        <v>0</v>
      </c>
      <c r="I71" s="35"/>
      <c r="J71" s="36"/>
      <c r="K71" s="37"/>
      <c r="L71" s="37"/>
      <c r="M71" s="37"/>
      <c r="N71" s="37"/>
      <c r="O71" s="37"/>
      <c r="P71" s="37"/>
      <c r="Q71" s="121">
        <f t="shared" si="1"/>
        <v>0</v>
      </c>
    </row>
    <row r="72" spans="1:17" s="77" customFormat="1" ht="17.100000000000001" customHeight="1" x14ac:dyDescent="0.2">
      <c r="A72" s="268"/>
      <c r="B72" s="230"/>
      <c r="C72" s="231"/>
      <c r="D72" s="48"/>
      <c r="E72" s="230"/>
      <c r="F72" s="230"/>
      <c r="G72" s="232"/>
      <c r="H72" s="38">
        <f t="shared" si="0"/>
        <v>0</v>
      </c>
      <c r="I72" s="35"/>
      <c r="J72" s="27"/>
      <c r="K72" s="27"/>
      <c r="L72" s="27"/>
      <c r="M72" s="27"/>
      <c r="N72" s="27"/>
      <c r="O72" s="27"/>
      <c r="P72" s="27"/>
      <c r="Q72" s="115">
        <f t="shared" si="1"/>
        <v>0</v>
      </c>
    </row>
    <row r="73" spans="1:17" s="77" customFormat="1" ht="17.100000000000001" customHeight="1" x14ac:dyDescent="0.2">
      <c r="A73" s="269"/>
      <c r="B73" s="230"/>
      <c r="C73" s="233"/>
      <c r="D73" s="48"/>
      <c r="E73" s="230"/>
      <c r="F73" s="230"/>
      <c r="G73" s="232"/>
      <c r="H73" s="227">
        <f t="shared" si="0"/>
        <v>0</v>
      </c>
      <c r="I73" s="35"/>
      <c r="J73" s="36"/>
      <c r="K73" s="37"/>
      <c r="L73" s="37"/>
      <c r="M73" s="37"/>
      <c r="N73" s="37"/>
      <c r="O73" s="37"/>
      <c r="P73" s="37"/>
      <c r="Q73" s="121">
        <f t="shared" si="1"/>
        <v>0</v>
      </c>
    </row>
    <row r="74" spans="1:17" s="77" customFormat="1" ht="17.100000000000001" customHeight="1" x14ac:dyDescent="0.2">
      <c r="A74" s="268"/>
      <c r="B74" s="230"/>
      <c r="C74" s="231"/>
      <c r="D74" s="230"/>
      <c r="E74" s="230"/>
      <c r="F74" s="230"/>
      <c r="G74" s="232"/>
      <c r="H74" s="38">
        <f t="shared" si="0"/>
        <v>0</v>
      </c>
      <c r="I74" s="35"/>
      <c r="J74" s="27"/>
      <c r="K74" s="27"/>
      <c r="L74" s="27"/>
      <c r="M74" s="27"/>
      <c r="N74" s="27"/>
      <c r="O74" s="27"/>
      <c r="P74" s="27"/>
      <c r="Q74" s="115">
        <f t="shared" si="1"/>
        <v>0</v>
      </c>
    </row>
    <row r="75" spans="1:17" s="77" customFormat="1" ht="17.100000000000001" customHeight="1" x14ac:dyDescent="0.2">
      <c r="A75" s="269"/>
      <c r="B75" s="230"/>
      <c r="C75" s="233"/>
      <c r="D75" s="230"/>
      <c r="E75" s="230"/>
      <c r="F75" s="230"/>
      <c r="G75" s="232"/>
      <c r="H75" s="227">
        <f t="shared" si="0"/>
        <v>0</v>
      </c>
      <c r="I75" s="35"/>
      <c r="J75" s="36"/>
      <c r="K75" s="37"/>
      <c r="L75" s="37"/>
      <c r="M75" s="37"/>
      <c r="N75" s="37"/>
      <c r="O75" s="37"/>
      <c r="P75" s="37"/>
      <c r="Q75" s="121">
        <f t="shared" si="1"/>
        <v>0</v>
      </c>
    </row>
    <row r="76" spans="1:17" s="77" customFormat="1" ht="17.100000000000001" customHeight="1" x14ac:dyDescent="0.2">
      <c r="A76" s="89" t="s">
        <v>132</v>
      </c>
      <c r="B76" s="122">
        <f>B18+B20+B22+B24+B26+B28+B30+B32+B34+B36+B38+B40+B42+B44+B46+B48+B50+B52+B54+B68+B70+B72+B74+B56+B58+B60+B62+B64+B66</f>
        <v>0</v>
      </c>
      <c r="C76" s="237">
        <f>C18+C20+C22+C24+C26+C28+C30+C32+C34+C36+C38+C40+C42+C44+C46+C48+C50+C52+C54+C68+C70+C72+C74+C56+C58+C60+C62+C64+C66</f>
        <v>0</v>
      </c>
      <c r="D76" s="122">
        <f t="shared" ref="D76:Q76" si="7">D18+D20+D22+D24+D26+D28+D30+D32+D34+D36+D38+D40+D42+D44+D46+D48+D50+D52+D54+D68+D70+D72+D74+D56+D58+D60+D62+D64+D66</f>
        <v>0</v>
      </c>
      <c r="E76" s="122">
        <f t="shared" si="7"/>
        <v>0</v>
      </c>
      <c r="F76" s="122">
        <f t="shared" si="7"/>
        <v>0</v>
      </c>
      <c r="G76" s="122">
        <f t="shared" si="7"/>
        <v>0</v>
      </c>
      <c r="H76" s="122">
        <f t="shared" si="7"/>
        <v>0</v>
      </c>
      <c r="I76" s="122">
        <f t="shared" si="7"/>
        <v>0</v>
      </c>
      <c r="J76" s="122">
        <f t="shared" si="7"/>
        <v>0</v>
      </c>
      <c r="K76" s="122">
        <f t="shared" si="7"/>
        <v>0</v>
      </c>
      <c r="L76" s="122">
        <f t="shared" si="7"/>
        <v>0</v>
      </c>
      <c r="M76" s="122">
        <f t="shared" si="7"/>
        <v>0</v>
      </c>
      <c r="N76" s="122">
        <f t="shared" si="7"/>
        <v>0</v>
      </c>
      <c r="O76" s="122">
        <f t="shared" si="7"/>
        <v>0</v>
      </c>
      <c r="P76" s="122">
        <f t="shared" si="7"/>
        <v>0</v>
      </c>
      <c r="Q76" s="122">
        <f t="shared" si="7"/>
        <v>0</v>
      </c>
    </row>
    <row r="77" spans="1:17" s="77" customFormat="1" ht="15" customHeight="1" thickBot="1" x14ac:dyDescent="0.25">
      <c r="A77" s="123" t="s">
        <v>133</v>
      </c>
      <c r="B77" s="122">
        <f>B19+B21+B23+B25+B27+B29+B31+B33+B35+B37+B39+B41+B43+B45+B47+B49+B51+B53+B55+B69+B71+B73+B75+B57+B59+B61+B63+B65+B67</f>
        <v>0</v>
      </c>
      <c r="C77" s="124"/>
      <c r="D77" s="122">
        <f t="shared" ref="D77:Q77" si="8">D19+D21+D23+D25+D27+D29+D31+D33+D35+D37+D39+D41+D43+D45+D47+D49+D51+D53+D55+D69+D71+D73+D75+D57+D59+D61+D63+D65+D67</f>
        <v>0</v>
      </c>
      <c r="E77" s="122">
        <f t="shared" si="8"/>
        <v>0</v>
      </c>
      <c r="F77" s="122">
        <f t="shared" si="8"/>
        <v>0</v>
      </c>
      <c r="G77" s="122">
        <f t="shared" si="8"/>
        <v>0</v>
      </c>
      <c r="H77" s="122">
        <f t="shared" si="8"/>
        <v>0</v>
      </c>
      <c r="I77" s="122">
        <f t="shared" si="8"/>
        <v>0</v>
      </c>
      <c r="J77" s="122">
        <f t="shared" si="8"/>
        <v>0</v>
      </c>
      <c r="K77" s="122">
        <f t="shared" si="8"/>
        <v>0</v>
      </c>
      <c r="L77" s="122">
        <f t="shared" si="8"/>
        <v>0</v>
      </c>
      <c r="M77" s="122">
        <f t="shared" si="8"/>
        <v>0</v>
      </c>
      <c r="N77" s="122">
        <f t="shared" si="8"/>
        <v>0</v>
      </c>
      <c r="O77" s="122">
        <f t="shared" si="8"/>
        <v>0</v>
      </c>
      <c r="P77" s="122">
        <f t="shared" si="8"/>
        <v>0</v>
      </c>
      <c r="Q77" s="122">
        <f t="shared" si="8"/>
        <v>0</v>
      </c>
    </row>
    <row r="78" spans="1:17" s="77" customFormat="1" ht="15" customHeight="1" thickTop="1" x14ac:dyDescent="0.2">
      <c r="A78" s="125" t="s">
        <v>134</v>
      </c>
      <c r="B78" s="3">
        <f>SUM(B76:B77)</f>
        <v>0</v>
      </c>
      <c r="C78" s="50"/>
      <c r="D78" s="3">
        <f t="shared" ref="D78:Q78" si="9">SUM(D76:D77)</f>
        <v>0</v>
      </c>
      <c r="E78" s="3">
        <f t="shared" si="9"/>
        <v>0</v>
      </c>
      <c r="F78" s="3">
        <f t="shared" si="9"/>
        <v>0</v>
      </c>
      <c r="G78" s="3">
        <f t="shared" si="9"/>
        <v>0</v>
      </c>
      <c r="H78" s="3">
        <f t="shared" si="9"/>
        <v>0</v>
      </c>
      <c r="I78" s="3">
        <f t="shared" si="9"/>
        <v>0</v>
      </c>
      <c r="J78" s="3">
        <f t="shared" si="9"/>
        <v>0</v>
      </c>
      <c r="K78" s="3">
        <f t="shared" si="9"/>
        <v>0</v>
      </c>
      <c r="L78" s="3">
        <f t="shared" si="9"/>
        <v>0</v>
      </c>
      <c r="M78" s="3">
        <f t="shared" si="9"/>
        <v>0</v>
      </c>
      <c r="N78" s="3">
        <f t="shared" si="9"/>
        <v>0</v>
      </c>
      <c r="O78" s="3">
        <f t="shared" si="9"/>
        <v>0</v>
      </c>
      <c r="P78" s="3">
        <f t="shared" si="9"/>
        <v>0</v>
      </c>
      <c r="Q78" s="3">
        <f t="shared" si="9"/>
        <v>0</v>
      </c>
    </row>
    <row r="79" spans="1:17" s="77" customFormat="1" x14ac:dyDescent="0.2"/>
    <row r="80" spans="1:17" s="77" customFormat="1" x14ac:dyDescent="0.2">
      <c r="A80" s="213" t="str">
        <f>'Client Proj. By Svc (Page 1)'!A31</f>
        <v>Rev 09-2017</v>
      </c>
      <c r="B80" s="126"/>
      <c r="C80" s="126"/>
      <c r="D80" s="126"/>
      <c r="E80" s="126"/>
      <c r="F80" s="126"/>
      <c r="G80" s="126"/>
      <c r="H80" s="126"/>
      <c r="I80" s="126"/>
      <c r="J80" s="126"/>
      <c r="K80" s="126"/>
      <c r="L80" s="126"/>
      <c r="M80" s="126"/>
      <c r="N80" s="126"/>
      <c r="O80" s="126"/>
    </row>
    <row r="81" spans="1:14" x14ac:dyDescent="0.2">
      <c r="A81" s="77"/>
      <c r="N81" s="127"/>
    </row>
    <row r="82" spans="1:14" x14ac:dyDescent="0.2">
      <c r="A82" s="432" t="s">
        <v>229</v>
      </c>
    </row>
    <row r="83" spans="1:14" x14ac:dyDescent="0.2">
      <c r="A83" s="432" t="s">
        <v>221</v>
      </c>
    </row>
    <row r="84" spans="1:14" x14ac:dyDescent="0.2">
      <c r="A84" s="432" t="s">
        <v>214</v>
      </c>
    </row>
    <row r="85" spans="1:14" x14ac:dyDescent="0.2">
      <c r="A85" s="432" t="s">
        <v>225</v>
      </c>
    </row>
    <row r="86" spans="1:14" x14ac:dyDescent="0.2">
      <c r="A86" s="432" t="s">
        <v>226</v>
      </c>
    </row>
    <row r="87" spans="1:14" x14ac:dyDescent="0.2">
      <c r="A87" s="432" t="s">
        <v>224</v>
      </c>
    </row>
    <row r="88" spans="1:14" x14ac:dyDescent="0.2">
      <c r="A88" s="432" t="s">
        <v>216</v>
      </c>
    </row>
    <row r="89" spans="1:14" x14ac:dyDescent="0.2">
      <c r="A89" s="432" t="s">
        <v>231</v>
      </c>
    </row>
    <row r="90" spans="1:14" x14ac:dyDescent="0.2">
      <c r="A90" s="432" t="s">
        <v>219</v>
      </c>
    </row>
    <row r="91" spans="1:14" x14ac:dyDescent="0.2">
      <c r="A91" s="432" t="s">
        <v>232</v>
      </c>
    </row>
    <row r="92" spans="1:14" x14ac:dyDescent="0.2">
      <c r="A92" s="432" t="s">
        <v>220</v>
      </c>
    </row>
    <row r="93" spans="1:14" x14ac:dyDescent="0.2">
      <c r="A93" s="432" t="s">
        <v>233</v>
      </c>
    </row>
    <row r="94" spans="1:14" x14ac:dyDescent="0.2">
      <c r="A94" s="432" t="s">
        <v>227</v>
      </c>
    </row>
    <row r="95" spans="1:14" x14ac:dyDescent="0.2">
      <c r="A95" s="432" t="s">
        <v>228</v>
      </c>
    </row>
    <row r="96" spans="1:14" x14ac:dyDescent="0.2">
      <c r="A96" s="432" t="s">
        <v>234</v>
      </c>
    </row>
    <row r="97" spans="1:1" x14ac:dyDescent="0.2">
      <c r="A97" s="432" t="s">
        <v>215</v>
      </c>
    </row>
    <row r="98" spans="1:1" x14ac:dyDescent="0.2">
      <c r="A98" s="432" t="s">
        <v>222</v>
      </c>
    </row>
    <row r="99" spans="1:1" x14ac:dyDescent="0.2">
      <c r="A99" s="432" t="s">
        <v>223</v>
      </c>
    </row>
    <row r="100" spans="1:1" x14ac:dyDescent="0.2">
      <c r="A100" s="432" t="s">
        <v>230</v>
      </c>
    </row>
    <row r="101" spans="1:1" x14ac:dyDescent="0.2">
      <c r="A101" s="432" t="s">
        <v>218</v>
      </c>
    </row>
    <row r="102" spans="1:1" x14ac:dyDescent="0.2">
      <c r="A102" s="432" t="s">
        <v>217</v>
      </c>
    </row>
    <row r="103" spans="1:1" x14ac:dyDescent="0.2">
      <c r="A103" s="432" t="s">
        <v>213</v>
      </c>
    </row>
    <row r="104" spans="1:1" x14ac:dyDescent="0.2">
      <c r="A104" s="77"/>
    </row>
    <row r="105" spans="1:1" x14ac:dyDescent="0.2">
      <c r="A105" s="77"/>
    </row>
    <row r="106" spans="1:1" x14ac:dyDescent="0.2">
      <c r="A106" s="432"/>
    </row>
    <row r="107" spans="1:1" x14ac:dyDescent="0.2">
      <c r="A107" s="77"/>
    </row>
    <row r="108" spans="1:1" x14ac:dyDescent="0.2">
      <c r="A108" s="77"/>
    </row>
    <row r="109" spans="1:1" x14ac:dyDescent="0.2">
      <c r="A109" s="77"/>
    </row>
    <row r="110" spans="1:1" x14ac:dyDescent="0.2">
      <c r="A110" s="77"/>
    </row>
  </sheetData>
  <sheetProtection algorithmName="SHA-512" hashValue="9kq8WzztE+4lR7I0a/UrR5WSVsfEN2IO/kEBi0ADPtUCl9R4+juM7ZnlmbPMYWyTLfuWBrgZJyH6zBVbX0ukmQ==" saltValue="jD5bPB0tprjLssDabijaOQ==" spinCount="100000" sheet="1" selectLockedCells="1"/>
  <sortState ref="A82:A103">
    <sortCondition ref="A82:A103"/>
  </sortState>
  <customSheetViews>
    <customSheetView guid="{539B6691-5F5A-4A3B-92AE-8BB98485D962}" fitToPage="1">
      <selection activeCell="C20" sqref="C20"/>
      <pageMargins left="0" right="0" top="0" bottom="0" header="0.3" footer="0.3"/>
      <printOptions horizontalCentered="1" verticalCentered="1"/>
      <pageSetup scale="64" orientation="landscape" r:id="rId1"/>
    </customSheetView>
  </customSheetViews>
  <mergeCells count="2">
    <mergeCell ref="D12:H12"/>
    <mergeCell ref="I12:Q12"/>
  </mergeCells>
  <conditionalFormatting sqref="H18 Q18">
    <cfRule type="expression" dxfId="128" priority="169" stopIfTrue="1">
      <formula>IF($H18&lt;&gt;$Q18,1)</formula>
    </cfRule>
    <cfRule type="expression" priority="170" stopIfTrue="1">
      <formula>IF($H18=$Q18,1)</formula>
    </cfRule>
  </conditionalFormatting>
  <conditionalFormatting sqref="Q19">
    <cfRule type="expression" dxfId="127" priority="167" stopIfTrue="1">
      <formula>IF($H$19&lt;&gt;$Q$19,1)</formula>
    </cfRule>
    <cfRule type="expression" priority="168" stopIfTrue="1">
      <formula>IF($H$19=$Q$19,1)</formula>
    </cfRule>
  </conditionalFormatting>
  <conditionalFormatting sqref="Q20">
    <cfRule type="expression" dxfId="126" priority="165" stopIfTrue="1">
      <formula>IF($H$20&lt;&gt;$Q$20,1)</formula>
    </cfRule>
    <cfRule type="expression" priority="166" stopIfTrue="1">
      <formula>IF($H$20=$Q$20,1)</formula>
    </cfRule>
  </conditionalFormatting>
  <conditionalFormatting sqref="Q22">
    <cfRule type="expression" dxfId="125" priority="161" stopIfTrue="1">
      <formula>IF($H22&lt;&gt;$Q22,1)</formula>
    </cfRule>
    <cfRule type="expression" priority="162" stopIfTrue="1">
      <formula>IF($H22=$Q22,1)</formula>
    </cfRule>
  </conditionalFormatting>
  <conditionalFormatting sqref="Q23">
    <cfRule type="expression" dxfId="124" priority="159" stopIfTrue="1">
      <formula>IF($H$23&lt;&gt;$Q$23,1)</formula>
    </cfRule>
    <cfRule type="expression" priority="160" stopIfTrue="1">
      <formula>IF($H$23=$Q$23,1)</formula>
    </cfRule>
  </conditionalFormatting>
  <conditionalFormatting sqref="H24 Q24">
    <cfRule type="expression" dxfId="123" priority="157" stopIfTrue="1">
      <formula>IF($H24&lt;&gt;$Q24,1)</formula>
    </cfRule>
    <cfRule type="expression" priority="158" stopIfTrue="1">
      <formula>IF($H24=$Q24,1)</formula>
    </cfRule>
  </conditionalFormatting>
  <conditionalFormatting sqref="H25 Q25">
    <cfRule type="expression" dxfId="122" priority="155" stopIfTrue="1">
      <formula>IF($H25&lt;&gt;$Q25,1)</formula>
    </cfRule>
    <cfRule type="expression" priority="156" stopIfTrue="1">
      <formula>IF($H25=$Q25,1)</formula>
    </cfRule>
  </conditionalFormatting>
  <conditionalFormatting sqref="H44 Q44">
    <cfRule type="expression" dxfId="121" priority="153" stopIfTrue="1">
      <formula>IF($H44&lt;&gt;$Q44,1)</formula>
    </cfRule>
    <cfRule type="expression" priority="154" stopIfTrue="1">
      <formula>IF($H44=$Q44,1)</formula>
    </cfRule>
  </conditionalFormatting>
  <conditionalFormatting sqref="H45 Q45">
    <cfRule type="expression" dxfId="120" priority="151" stopIfTrue="1">
      <formula>IF($H45&lt;&gt;$Q45,1)</formula>
    </cfRule>
    <cfRule type="expression" priority="152" stopIfTrue="1">
      <formula>IF($H45=$Q45,1)</formula>
    </cfRule>
  </conditionalFormatting>
  <conditionalFormatting sqref="H46 Q46">
    <cfRule type="expression" dxfId="119" priority="149" stopIfTrue="1">
      <formula>IF($H46&lt;&gt;$Q46,1)</formula>
    </cfRule>
    <cfRule type="expression" priority="150" stopIfTrue="1">
      <formula>IF($H46=$Q46,1)</formula>
    </cfRule>
  </conditionalFormatting>
  <conditionalFormatting sqref="H47 Q47">
    <cfRule type="expression" dxfId="118" priority="147" stopIfTrue="1">
      <formula>IF($H47&lt;&gt;$Q47,1)</formula>
    </cfRule>
    <cfRule type="expression" priority="148" stopIfTrue="1">
      <formula>IF($H47=$Q47,1)</formula>
    </cfRule>
  </conditionalFormatting>
  <conditionalFormatting sqref="H48 Q48">
    <cfRule type="expression" dxfId="117" priority="145" stopIfTrue="1">
      <formula>IF($H48&lt;&gt;$Q48,1)</formula>
    </cfRule>
    <cfRule type="expression" priority="146" stopIfTrue="1">
      <formula>IF($H48=$Q48,1)</formula>
    </cfRule>
  </conditionalFormatting>
  <conditionalFormatting sqref="H49 Q49">
    <cfRule type="expression" dxfId="116" priority="143" stopIfTrue="1">
      <formula>IF($H49&lt;&gt;$Q49,1)</formula>
    </cfRule>
    <cfRule type="expression" priority="144" stopIfTrue="1">
      <formula>IF($H49=$Q49,1)</formula>
    </cfRule>
  </conditionalFormatting>
  <conditionalFormatting sqref="H50 Q50">
    <cfRule type="expression" dxfId="115" priority="141" stopIfTrue="1">
      <formula>IF($H50&lt;&gt;$Q50,1)</formula>
    </cfRule>
    <cfRule type="expression" priority="142" stopIfTrue="1">
      <formula>IF($H50=$Q50,1)</formula>
    </cfRule>
  </conditionalFormatting>
  <conditionalFormatting sqref="H51 Q51">
    <cfRule type="expression" dxfId="114" priority="139" stopIfTrue="1">
      <formula>IF($H51&lt;&gt;$Q51,1)</formula>
    </cfRule>
    <cfRule type="expression" priority="140" stopIfTrue="1">
      <formula>IF($H51=$Q51,1)</formula>
    </cfRule>
  </conditionalFormatting>
  <conditionalFormatting sqref="H52 Q52">
    <cfRule type="expression" dxfId="113" priority="137" stopIfTrue="1">
      <formula>IF($H52&lt;&gt;$Q52,1)</formula>
    </cfRule>
    <cfRule type="expression" priority="138" stopIfTrue="1">
      <formula>IF($H52=$Q52,1)</formula>
    </cfRule>
  </conditionalFormatting>
  <conditionalFormatting sqref="H53 Q53">
    <cfRule type="expression" dxfId="112" priority="135" stopIfTrue="1">
      <formula>IF($H53&lt;&gt;$Q53,1)</formula>
    </cfRule>
    <cfRule type="expression" priority="136" stopIfTrue="1">
      <formula>IF($H53=$Q53,1)</formula>
    </cfRule>
  </conditionalFormatting>
  <conditionalFormatting sqref="H54 Q54">
    <cfRule type="expression" dxfId="111" priority="133" stopIfTrue="1">
      <formula>IF($H54&lt;&gt;$Q54,1)</formula>
    </cfRule>
    <cfRule type="expression" priority="134" stopIfTrue="1">
      <formula>IF($H54=$Q54,1)</formula>
    </cfRule>
  </conditionalFormatting>
  <conditionalFormatting sqref="H55 Q55">
    <cfRule type="expression" dxfId="110" priority="131" stopIfTrue="1">
      <formula>IF($H55&lt;&gt;$Q55,1)</formula>
    </cfRule>
    <cfRule type="expression" priority="132" stopIfTrue="1">
      <formula>IF($H55=$Q55,1)</formula>
    </cfRule>
  </conditionalFormatting>
  <conditionalFormatting sqref="H68 Q68">
    <cfRule type="expression" dxfId="109" priority="129" stopIfTrue="1">
      <formula>IF($H68&lt;&gt;$Q68,1)</formula>
    </cfRule>
    <cfRule type="expression" priority="130" stopIfTrue="1">
      <formula>IF($H68=$Q68,1)</formula>
    </cfRule>
  </conditionalFormatting>
  <conditionalFormatting sqref="H69 Q69">
    <cfRule type="expression" dxfId="108" priority="127" stopIfTrue="1">
      <formula>IF($H69&lt;&gt;$Q69,1)</formula>
    </cfRule>
    <cfRule type="expression" priority="128" stopIfTrue="1">
      <formula>IF($H69=$Q69,1)</formula>
    </cfRule>
  </conditionalFormatting>
  <conditionalFormatting sqref="H70 Q70">
    <cfRule type="expression" dxfId="107" priority="125" stopIfTrue="1">
      <formula>IF($H70&lt;&gt;$Q70,1)</formula>
    </cfRule>
    <cfRule type="expression" priority="126" stopIfTrue="1">
      <formula>IF($H70=$Q70,1)</formula>
    </cfRule>
  </conditionalFormatting>
  <conditionalFormatting sqref="H71 Q71">
    <cfRule type="expression" dxfId="106" priority="123" stopIfTrue="1">
      <formula>IF($H71&lt;&gt;$Q71,1)</formula>
    </cfRule>
    <cfRule type="expression" priority="124" stopIfTrue="1">
      <formula>IF($H71=$Q71,1)</formula>
    </cfRule>
  </conditionalFormatting>
  <conditionalFormatting sqref="H72 Q72">
    <cfRule type="expression" dxfId="105" priority="121" stopIfTrue="1">
      <formula>IF($H72&lt;&gt;$Q72,1)</formula>
    </cfRule>
    <cfRule type="expression" priority="122" stopIfTrue="1">
      <formula>IF($H72=$Q72,1)</formula>
    </cfRule>
  </conditionalFormatting>
  <conditionalFormatting sqref="H73 Q73">
    <cfRule type="expression" dxfId="104" priority="119" stopIfTrue="1">
      <formula>IF($H73&lt;&gt;$Q73,1)</formula>
    </cfRule>
    <cfRule type="expression" priority="120" stopIfTrue="1">
      <formula>IF($H73=$Q73,1)</formula>
    </cfRule>
  </conditionalFormatting>
  <conditionalFormatting sqref="H74 Q74">
    <cfRule type="expression" dxfId="103" priority="117" stopIfTrue="1">
      <formula>IF($H74&lt;&gt;$Q74,1)</formula>
    </cfRule>
    <cfRule type="expression" priority="118" stopIfTrue="1">
      <formula>IF($H74=$Q74,1)</formula>
    </cfRule>
  </conditionalFormatting>
  <conditionalFormatting sqref="H75 Q75">
    <cfRule type="expression" dxfId="102" priority="115" stopIfTrue="1">
      <formula>IF($H75&lt;&gt;$Q75,1)</formula>
    </cfRule>
    <cfRule type="expression" priority="116" stopIfTrue="1">
      <formula>IF($H75=$Q75,1)</formula>
    </cfRule>
  </conditionalFormatting>
  <conditionalFormatting sqref="Q21">
    <cfRule type="expression" dxfId="101" priority="111" stopIfTrue="1">
      <formula>IF($H$21&lt;&gt;$Q$21,1)</formula>
    </cfRule>
    <cfRule type="expression" priority="112" stopIfTrue="1">
      <formula>IF($H$21=$Q$21,1)</formula>
    </cfRule>
  </conditionalFormatting>
  <conditionalFormatting sqref="H22">
    <cfRule type="expression" dxfId="100" priority="109" stopIfTrue="1">
      <formula>IF($H22&lt;&gt;$Q22,1)</formula>
    </cfRule>
    <cfRule type="expression" priority="110" stopIfTrue="1">
      <formula>IF($H22=$Q22,1)</formula>
    </cfRule>
  </conditionalFormatting>
  <conditionalFormatting sqref="H23">
    <cfRule type="expression" dxfId="99" priority="107" stopIfTrue="1">
      <formula>IF($H23&lt;&gt;$Q23,1)</formula>
    </cfRule>
    <cfRule type="expression" priority="108" stopIfTrue="1">
      <formula>IF($H23=$Q23,1)</formula>
    </cfRule>
  </conditionalFormatting>
  <conditionalFormatting sqref="H20">
    <cfRule type="expression" dxfId="98" priority="105" stopIfTrue="1">
      <formula>IF($H20&lt;&gt;$Q20,1)</formula>
    </cfRule>
    <cfRule type="expression" priority="106" stopIfTrue="1">
      <formula>IF($H20=$Q20,1)</formula>
    </cfRule>
  </conditionalFormatting>
  <conditionalFormatting sqref="H21">
    <cfRule type="expression" dxfId="97" priority="103" stopIfTrue="1">
      <formula>IF($H21&lt;&gt;$Q21,1)</formula>
    </cfRule>
    <cfRule type="expression" priority="104" stopIfTrue="1">
      <formula>IF($H21=$Q21,1)</formula>
    </cfRule>
  </conditionalFormatting>
  <conditionalFormatting sqref="H19">
    <cfRule type="expression" dxfId="96" priority="101" stopIfTrue="1">
      <formula>IF($H19&lt;&gt;$Q19,1)</formula>
    </cfRule>
    <cfRule type="expression" priority="102" stopIfTrue="1">
      <formula>IF($H19=$Q19,1)</formula>
    </cfRule>
  </conditionalFormatting>
  <conditionalFormatting sqref="H39">
    <cfRule type="expression" dxfId="95" priority="41" stopIfTrue="1">
      <formula>IF($H39&lt;&gt;$Q39,1)</formula>
    </cfRule>
    <cfRule type="expression" priority="42" stopIfTrue="1">
      <formula>IF($H39=$Q39,1)</formula>
    </cfRule>
  </conditionalFormatting>
  <conditionalFormatting sqref="Q26">
    <cfRule type="expression" dxfId="94" priority="99" stopIfTrue="1">
      <formula>IF($H$20&lt;&gt;$Q$20,1)</formula>
    </cfRule>
    <cfRule type="expression" priority="100" stopIfTrue="1">
      <formula>IF($H$20=$Q$20,1)</formula>
    </cfRule>
  </conditionalFormatting>
  <conditionalFormatting sqref="Q28">
    <cfRule type="expression" dxfId="93" priority="97" stopIfTrue="1">
      <formula>IF($H28&lt;&gt;$Q28,1)</formula>
    </cfRule>
    <cfRule type="expression" priority="98" stopIfTrue="1">
      <formula>IF($H28=$Q28,1)</formula>
    </cfRule>
  </conditionalFormatting>
  <conditionalFormatting sqref="Q29">
    <cfRule type="expression" dxfId="92" priority="95" stopIfTrue="1">
      <formula>IF($H$23&lt;&gt;$Q$23,1)</formula>
    </cfRule>
    <cfRule type="expression" priority="96" stopIfTrue="1">
      <formula>IF($H$23=$Q$23,1)</formula>
    </cfRule>
  </conditionalFormatting>
  <conditionalFormatting sqref="H30 Q30">
    <cfRule type="expression" dxfId="91" priority="93" stopIfTrue="1">
      <formula>IF($H30&lt;&gt;$Q30,1)</formula>
    </cfRule>
    <cfRule type="expression" priority="94" stopIfTrue="1">
      <formula>IF($H30=$Q30,1)</formula>
    </cfRule>
  </conditionalFormatting>
  <conditionalFormatting sqref="H31 Q31">
    <cfRule type="expression" dxfId="90" priority="91" stopIfTrue="1">
      <formula>IF($H31&lt;&gt;$Q31,1)</formula>
    </cfRule>
    <cfRule type="expression" priority="92" stopIfTrue="1">
      <formula>IF($H31=$Q31,1)</formula>
    </cfRule>
  </conditionalFormatting>
  <conditionalFormatting sqref="Q27">
    <cfRule type="expression" dxfId="89" priority="89" stopIfTrue="1">
      <formula>IF($H$21&lt;&gt;$Q$21,1)</formula>
    </cfRule>
    <cfRule type="expression" priority="90" stopIfTrue="1">
      <formula>IF($H$21=$Q$21,1)</formula>
    </cfRule>
  </conditionalFormatting>
  <conditionalFormatting sqref="H28">
    <cfRule type="expression" dxfId="88" priority="87" stopIfTrue="1">
      <formula>IF($H28&lt;&gt;$Q28,1)</formula>
    </cfRule>
    <cfRule type="expression" priority="88" stopIfTrue="1">
      <formula>IF($H28=$Q28,1)</formula>
    </cfRule>
  </conditionalFormatting>
  <conditionalFormatting sqref="H29">
    <cfRule type="expression" dxfId="87" priority="85" stopIfTrue="1">
      <formula>IF($H29&lt;&gt;$Q29,1)</formula>
    </cfRule>
    <cfRule type="expression" priority="86" stopIfTrue="1">
      <formula>IF($H29=$Q29,1)</formula>
    </cfRule>
  </conditionalFormatting>
  <conditionalFormatting sqref="H26">
    <cfRule type="expression" dxfId="86" priority="83" stopIfTrue="1">
      <formula>IF($H26&lt;&gt;$Q26,1)</formula>
    </cfRule>
    <cfRule type="expression" priority="84" stopIfTrue="1">
      <formula>IF($H26=$Q26,1)</formula>
    </cfRule>
  </conditionalFormatting>
  <conditionalFormatting sqref="H27">
    <cfRule type="expression" dxfId="85" priority="81" stopIfTrue="1">
      <formula>IF($H27&lt;&gt;$Q27,1)</formula>
    </cfRule>
    <cfRule type="expression" priority="82" stopIfTrue="1">
      <formula>IF($H27=$Q27,1)</formula>
    </cfRule>
  </conditionalFormatting>
  <conditionalFormatting sqref="Q32">
    <cfRule type="expression" dxfId="84" priority="79" stopIfTrue="1">
      <formula>IF($H$20&lt;&gt;$Q$20,1)</formula>
    </cfRule>
    <cfRule type="expression" priority="80" stopIfTrue="1">
      <formula>IF($H$20=$Q$20,1)</formula>
    </cfRule>
  </conditionalFormatting>
  <conditionalFormatting sqref="Q34">
    <cfRule type="expression" dxfId="83" priority="77" stopIfTrue="1">
      <formula>IF($H34&lt;&gt;$Q34,1)</formula>
    </cfRule>
    <cfRule type="expression" priority="78" stopIfTrue="1">
      <formula>IF($H34=$Q34,1)</formula>
    </cfRule>
  </conditionalFormatting>
  <conditionalFormatting sqref="Q35">
    <cfRule type="expression" dxfId="82" priority="75" stopIfTrue="1">
      <formula>IF($H$23&lt;&gt;$Q$23,1)</formula>
    </cfRule>
    <cfRule type="expression" priority="76" stopIfTrue="1">
      <formula>IF($H$23=$Q$23,1)</formula>
    </cfRule>
  </conditionalFormatting>
  <conditionalFormatting sqref="H36 Q36">
    <cfRule type="expression" dxfId="81" priority="73" stopIfTrue="1">
      <formula>IF($H36&lt;&gt;$Q36,1)</formula>
    </cfRule>
    <cfRule type="expression" priority="74" stopIfTrue="1">
      <formula>IF($H36=$Q36,1)</formula>
    </cfRule>
  </conditionalFormatting>
  <conditionalFormatting sqref="H37 Q37">
    <cfRule type="expression" dxfId="80" priority="71" stopIfTrue="1">
      <formula>IF($H37&lt;&gt;$Q37,1)</formula>
    </cfRule>
    <cfRule type="expression" priority="72" stopIfTrue="1">
      <formula>IF($H37=$Q37,1)</formula>
    </cfRule>
  </conditionalFormatting>
  <conditionalFormatting sqref="Q33">
    <cfRule type="expression" dxfId="79" priority="69" stopIfTrue="1">
      <formula>IF($H$21&lt;&gt;$Q$21,1)</formula>
    </cfRule>
    <cfRule type="expression" priority="70" stopIfTrue="1">
      <formula>IF($H$21=$Q$21,1)</formula>
    </cfRule>
  </conditionalFormatting>
  <conditionalFormatting sqref="H34">
    <cfRule type="expression" dxfId="78" priority="67" stopIfTrue="1">
      <formula>IF($H34&lt;&gt;$Q34,1)</formula>
    </cfRule>
    <cfRule type="expression" priority="68" stopIfTrue="1">
      <formula>IF($H34=$Q34,1)</formula>
    </cfRule>
  </conditionalFormatting>
  <conditionalFormatting sqref="H35">
    <cfRule type="expression" dxfId="77" priority="65" stopIfTrue="1">
      <formula>IF($H35&lt;&gt;$Q35,1)</formula>
    </cfRule>
    <cfRule type="expression" priority="66" stopIfTrue="1">
      <formula>IF($H35=$Q35,1)</formula>
    </cfRule>
  </conditionalFormatting>
  <conditionalFormatting sqref="H32">
    <cfRule type="expression" dxfId="76" priority="63" stopIfTrue="1">
      <formula>IF($H32&lt;&gt;$Q32,1)</formula>
    </cfRule>
    <cfRule type="expression" priority="64" stopIfTrue="1">
      <formula>IF($H32=$Q32,1)</formula>
    </cfRule>
  </conditionalFormatting>
  <conditionalFormatting sqref="H33">
    <cfRule type="expression" dxfId="75" priority="61" stopIfTrue="1">
      <formula>IF($H33&lt;&gt;$Q33,1)</formula>
    </cfRule>
    <cfRule type="expression" priority="62" stopIfTrue="1">
      <formula>IF($H33=$Q33,1)</formula>
    </cfRule>
  </conditionalFormatting>
  <conditionalFormatting sqref="Q38">
    <cfRule type="expression" dxfId="74" priority="59" stopIfTrue="1">
      <formula>IF($H$20&lt;&gt;$Q$20,1)</formula>
    </cfRule>
    <cfRule type="expression" priority="60" stopIfTrue="1">
      <formula>IF($H$20=$Q$20,1)</formula>
    </cfRule>
  </conditionalFormatting>
  <conditionalFormatting sqref="Q40">
    <cfRule type="expression" dxfId="73" priority="57" stopIfTrue="1">
      <formula>IF($H40&lt;&gt;$Q40,1)</formula>
    </cfRule>
    <cfRule type="expression" priority="58" stopIfTrue="1">
      <formula>IF($H40=$Q40,1)</formula>
    </cfRule>
  </conditionalFormatting>
  <conditionalFormatting sqref="Q41">
    <cfRule type="expression" dxfId="72" priority="55" stopIfTrue="1">
      <formula>IF($H$23&lt;&gt;$Q$23,1)</formula>
    </cfRule>
    <cfRule type="expression" priority="56" stopIfTrue="1">
      <formula>IF($H$23=$Q$23,1)</formula>
    </cfRule>
  </conditionalFormatting>
  <conditionalFormatting sqref="H42 Q42">
    <cfRule type="expression" dxfId="71" priority="53" stopIfTrue="1">
      <formula>IF($H42&lt;&gt;$Q42,1)</formula>
    </cfRule>
    <cfRule type="expression" priority="54" stopIfTrue="1">
      <formula>IF($H42=$Q42,1)</formula>
    </cfRule>
  </conditionalFormatting>
  <conditionalFormatting sqref="H43 Q43">
    <cfRule type="expression" dxfId="70" priority="51" stopIfTrue="1">
      <formula>IF($H43&lt;&gt;$Q43,1)</formula>
    </cfRule>
    <cfRule type="expression" priority="52" stopIfTrue="1">
      <formula>IF($H43=$Q43,1)</formula>
    </cfRule>
  </conditionalFormatting>
  <conditionalFormatting sqref="Q39">
    <cfRule type="expression" dxfId="69" priority="49" stopIfTrue="1">
      <formula>IF($H$21&lt;&gt;$Q$21,1)</formula>
    </cfRule>
    <cfRule type="expression" priority="50" stopIfTrue="1">
      <formula>IF($H$21=$Q$21,1)</formula>
    </cfRule>
  </conditionalFormatting>
  <conditionalFormatting sqref="H40">
    <cfRule type="expression" dxfId="68" priority="47" stopIfTrue="1">
      <formula>IF($H40&lt;&gt;$Q40,1)</formula>
    </cfRule>
    <cfRule type="expression" priority="48" stopIfTrue="1">
      <formula>IF($H40=$Q40,1)</formula>
    </cfRule>
  </conditionalFormatting>
  <conditionalFormatting sqref="H41">
    <cfRule type="expression" dxfId="67" priority="45" stopIfTrue="1">
      <formula>IF($H41&lt;&gt;$Q41,1)</formula>
    </cfRule>
    <cfRule type="expression" priority="46" stopIfTrue="1">
      <formula>IF($H41=$Q41,1)</formula>
    </cfRule>
  </conditionalFormatting>
  <conditionalFormatting sqref="H38">
    <cfRule type="expression" dxfId="66" priority="43" stopIfTrue="1">
      <formula>IF($H38&lt;&gt;$Q38,1)</formula>
    </cfRule>
    <cfRule type="expression" priority="44" stopIfTrue="1">
      <formula>IF($H38=$Q38,1)</formula>
    </cfRule>
  </conditionalFormatting>
  <conditionalFormatting sqref="H56">
    <cfRule type="expression" dxfId="65" priority="39" stopIfTrue="1">
      <formula>IF($H56&lt;&gt;$Q56,1)</formula>
    </cfRule>
    <cfRule type="expression" priority="40" stopIfTrue="1">
      <formula>IF($H56=$Q56,1)</formula>
    </cfRule>
  </conditionalFormatting>
  <conditionalFormatting sqref="H57">
    <cfRule type="expression" dxfId="64" priority="37" stopIfTrue="1">
      <formula>IF($H57&lt;&gt;$Q57,1)</formula>
    </cfRule>
    <cfRule type="expression" priority="38" stopIfTrue="1">
      <formula>IF($H57=$Q57,1)</formula>
    </cfRule>
  </conditionalFormatting>
  <conditionalFormatting sqref="H58">
    <cfRule type="expression" dxfId="63" priority="35" stopIfTrue="1">
      <formula>IF($H58&lt;&gt;$Q58,1)</formula>
    </cfRule>
    <cfRule type="expression" priority="36" stopIfTrue="1">
      <formula>IF($H58=$Q58,1)</formula>
    </cfRule>
  </conditionalFormatting>
  <conditionalFormatting sqref="H59">
    <cfRule type="expression" dxfId="62" priority="33" stopIfTrue="1">
      <formula>IF($H59&lt;&gt;$Q59,1)</formula>
    </cfRule>
    <cfRule type="expression" priority="34" stopIfTrue="1">
      <formula>IF($H59=$Q59,1)</formula>
    </cfRule>
  </conditionalFormatting>
  <conditionalFormatting sqref="H60">
    <cfRule type="expression" dxfId="61" priority="31" stopIfTrue="1">
      <formula>IF($H60&lt;&gt;$Q60,1)</formula>
    </cfRule>
    <cfRule type="expression" priority="32" stopIfTrue="1">
      <formula>IF($H60=$Q60,1)</formula>
    </cfRule>
  </conditionalFormatting>
  <conditionalFormatting sqref="H61">
    <cfRule type="expression" dxfId="60" priority="29" stopIfTrue="1">
      <formula>IF($H61&lt;&gt;$Q61,1)</formula>
    </cfRule>
    <cfRule type="expression" priority="30" stopIfTrue="1">
      <formula>IF($H61=$Q61,1)</formula>
    </cfRule>
  </conditionalFormatting>
  <conditionalFormatting sqref="H62">
    <cfRule type="expression" dxfId="59" priority="27" stopIfTrue="1">
      <formula>IF($H62&lt;&gt;$Q62,1)</formula>
    </cfRule>
    <cfRule type="expression" priority="28" stopIfTrue="1">
      <formula>IF($H62=$Q62,1)</formula>
    </cfRule>
  </conditionalFormatting>
  <conditionalFormatting sqref="H63">
    <cfRule type="expression" dxfId="58" priority="25" stopIfTrue="1">
      <formula>IF($H63&lt;&gt;$Q63,1)</formula>
    </cfRule>
    <cfRule type="expression" priority="26" stopIfTrue="1">
      <formula>IF($H63=$Q63,1)</formula>
    </cfRule>
  </conditionalFormatting>
  <conditionalFormatting sqref="Q56">
    <cfRule type="expression" dxfId="57" priority="23" stopIfTrue="1">
      <formula>IF($H56&lt;&gt;$Q56,1)</formula>
    </cfRule>
    <cfRule type="expression" priority="24" stopIfTrue="1">
      <formula>IF($H56=$Q56,1)</formula>
    </cfRule>
  </conditionalFormatting>
  <conditionalFormatting sqref="Q57">
    <cfRule type="expression" dxfId="56" priority="21" stopIfTrue="1">
      <formula>IF($H57&lt;&gt;$Q57,1)</formula>
    </cfRule>
    <cfRule type="expression" priority="22" stopIfTrue="1">
      <formula>IF($H57=$Q57,1)</formula>
    </cfRule>
  </conditionalFormatting>
  <conditionalFormatting sqref="Q58">
    <cfRule type="expression" dxfId="55" priority="19" stopIfTrue="1">
      <formula>IF($H58&lt;&gt;$Q58,1)</formula>
    </cfRule>
    <cfRule type="expression" priority="20" stopIfTrue="1">
      <formula>IF($H58=$Q58,1)</formula>
    </cfRule>
  </conditionalFormatting>
  <conditionalFormatting sqref="Q59">
    <cfRule type="expression" dxfId="54" priority="17" stopIfTrue="1">
      <formula>IF($H59&lt;&gt;$Q59,1)</formula>
    </cfRule>
    <cfRule type="expression" priority="18" stopIfTrue="1">
      <formula>IF($H59=$Q59,1)</formula>
    </cfRule>
  </conditionalFormatting>
  <conditionalFormatting sqref="Q60">
    <cfRule type="expression" dxfId="53" priority="15" stopIfTrue="1">
      <formula>IF($H60&lt;&gt;$Q60,1)</formula>
    </cfRule>
    <cfRule type="expression" priority="16" stopIfTrue="1">
      <formula>IF($H60=$Q60,1)</formula>
    </cfRule>
  </conditionalFormatting>
  <conditionalFormatting sqref="Q61">
    <cfRule type="expression" dxfId="52" priority="13" stopIfTrue="1">
      <formula>IF($H61&lt;&gt;$Q61,1)</formula>
    </cfRule>
    <cfRule type="expression" priority="14" stopIfTrue="1">
      <formula>IF($H61=$Q61,1)</formula>
    </cfRule>
  </conditionalFormatting>
  <conditionalFormatting sqref="Q62">
    <cfRule type="expression" dxfId="51" priority="11" stopIfTrue="1">
      <formula>IF($H62&lt;&gt;$Q62,1)</formula>
    </cfRule>
    <cfRule type="expression" priority="12" stopIfTrue="1">
      <formula>IF($H62=$Q62,1)</formula>
    </cfRule>
  </conditionalFormatting>
  <conditionalFormatting sqref="Q63">
    <cfRule type="expression" dxfId="50" priority="9" stopIfTrue="1">
      <formula>IF($H63&lt;&gt;$Q63,1)</formula>
    </cfRule>
    <cfRule type="expression" priority="10" stopIfTrue="1">
      <formula>IF($H63=$Q63,1)</formula>
    </cfRule>
  </conditionalFormatting>
  <conditionalFormatting sqref="H64 Q64">
    <cfRule type="expression" dxfId="49" priority="7" stopIfTrue="1">
      <formula>IF($H64&lt;&gt;$Q64,1)</formula>
    </cfRule>
    <cfRule type="expression" priority="8" stopIfTrue="1">
      <formula>IF($H64=$Q64,1)</formula>
    </cfRule>
  </conditionalFormatting>
  <conditionalFormatting sqref="H65 Q65">
    <cfRule type="expression" dxfId="48" priority="5" stopIfTrue="1">
      <formula>IF($H65&lt;&gt;$Q65,1)</formula>
    </cfRule>
    <cfRule type="expression" priority="6" stopIfTrue="1">
      <formula>IF($H65=$Q65,1)</formula>
    </cfRule>
  </conditionalFormatting>
  <conditionalFormatting sqref="H66 Q66">
    <cfRule type="expression" dxfId="47" priority="3" stopIfTrue="1">
      <formula>IF($H66&lt;&gt;$Q66,1)</formula>
    </cfRule>
    <cfRule type="expression" priority="4" stopIfTrue="1">
      <formula>IF($H66=$Q66,1)</formula>
    </cfRule>
  </conditionalFormatting>
  <conditionalFormatting sqref="H67 Q67">
    <cfRule type="expression" dxfId="46" priority="1" stopIfTrue="1">
      <formula>IF($H67&lt;&gt;$Q67,1)</formula>
    </cfRule>
    <cfRule type="expression" priority="2" stopIfTrue="1">
      <formula>IF($H67=$Q67,1)</formula>
    </cfRule>
  </conditionalFormatting>
  <dataValidations count="1">
    <dataValidation type="list" allowBlank="1" showInputMessage="1" showErrorMessage="1" promptTitle="Service:" prompt="Please select from drop-down list" sqref="I15:P15" xr:uid="{00000000-0002-0000-0100-000000000000}">
      <formula1>$A$80:$A$111</formula1>
    </dataValidation>
  </dataValidations>
  <printOptions horizontalCentered="1" verticalCentered="1"/>
  <pageMargins left="0" right="0" top="0" bottom="0" header="0.3" footer="0.3"/>
  <pageSetup scale="5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34"/>
  <sheetViews>
    <sheetView topLeftCell="A4" zoomScaleNormal="100" workbookViewId="0">
      <selection activeCell="E107" sqref="E107"/>
    </sheetView>
  </sheetViews>
  <sheetFormatPr defaultColWidth="8.85546875" defaultRowHeight="12.75" zeroHeight="1" x14ac:dyDescent="0.2"/>
  <cols>
    <col min="1" max="1" width="24.140625" style="2" customWidth="1"/>
    <col min="2" max="2" width="13.5703125" style="2" customWidth="1"/>
    <col min="3" max="3" width="11.5703125" style="2" customWidth="1"/>
    <col min="4" max="4" width="12" style="2" customWidth="1"/>
    <col min="5" max="5" width="17.42578125" style="2" customWidth="1"/>
    <col min="6" max="6" width="14.42578125" style="2" customWidth="1"/>
    <col min="7" max="256" width="0" style="2" hidden="1" customWidth="1"/>
    <col min="257" max="16384" width="8.85546875" style="2"/>
  </cols>
  <sheetData>
    <row r="1" spans="1:7" ht="18" x14ac:dyDescent="0.25">
      <c r="A1" s="54" t="s">
        <v>200</v>
      </c>
      <c r="F1" s="77" t="s">
        <v>140</v>
      </c>
    </row>
    <row r="2" spans="1:7" ht="30.6" customHeight="1" x14ac:dyDescent="0.2">
      <c r="A2" s="58" t="s">
        <v>184</v>
      </c>
      <c r="E2" s="310" t="s">
        <v>192</v>
      </c>
      <c r="F2" s="310"/>
      <c r="G2" s="240"/>
    </row>
    <row r="3" spans="1:7" s="55" customFormat="1" ht="15" x14ac:dyDescent="0.2">
      <c r="A3" s="59" t="s">
        <v>126</v>
      </c>
      <c r="B3" s="78" t="str">
        <f>IF('Client Proj. By Svc (Page 1)'!B2=0,"",'Client Proj. By Svc (Page 1)'!B2)</f>
        <v>B-Supportive Services</v>
      </c>
      <c r="C3" s="78"/>
      <c r="F3" s="205"/>
      <c r="G3" s="206"/>
    </row>
    <row r="4" spans="1:7" s="55" customFormat="1" ht="15" x14ac:dyDescent="0.2">
      <c r="A4" s="59" t="s">
        <v>65</v>
      </c>
      <c r="B4" s="259" t="str">
        <f>IF('Client Proj. By Svc (Page 1)'!C4=0,"",'Client Proj. By Svc (Page 1)'!C4)</f>
        <v/>
      </c>
      <c r="C4" s="214"/>
      <c r="D4" s="214"/>
      <c r="E4" s="214"/>
    </row>
    <row r="5" spans="1:7" x14ac:dyDescent="0.2">
      <c r="A5" s="60" t="s">
        <v>1</v>
      </c>
      <c r="B5" s="311" t="str">
        <f>IF('Client Proj. By Svc (Page 1)'!C5=0,"",'Client Proj. By Svc (Page 1)'!C5)</f>
        <v/>
      </c>
      <c r="C5" s="312"/>
      <c r="D5" s="312"/>
      <c r="E5" s="312"/>
      <c r="F5" s="49"/>
    </row>
    <row r="6" spans="1:7" ht="12" customHeight="1" x14ac:dyDescent="0.2">
      <c r="A6" s="60" t="s">
        <v>0</v>
      </c>
      <c r="B6" s="313" t="str">
        <f>IF('Client Proj. By Svc (Page 1)'!C6=0,"",'Client Proj. By Svc (Page 1)'!C6)</f>
        <v/>
      </c>
      <c r="C6" s="314"/>
      <c r="D6" s="315"/>
      <c r="E6" s="315"/>
      <c r="F6" s="61"/>
    </row>
    <row r="7" spans="1:7" x14ac:dyDescent="0.2">
      <c r="A7" s="60" t="s">
        <v>3</v>
      </c>
      <c r="B7" s="203" t="str">
        <f>IF('Client Proj. By Svc (Page 1)'!C7=0,"",'Client Proj. By Svc (Page 1)'!C7)</f>
        <v/>
      </c>
      <c r="C7" s="214"/>
      <c r="D7" s="214"/>
      <c r="E7" s="214"/>
    </row>
    <row r="8" spans="1:7" ht="6.75" customHeight="1" x14ac:dyDescent="0.2">
      <c r="A8" s="77"/>
    </row>
    <row r="9" spans="1:7" x14ac:dyDescent="0.2">
      <c r="A9" s="19" t="s">
        <v>4</v>
      </c>
    </row>
    <row r="10" spans="1:7" x14ac:dyDescent="0.2">
      <c r="A10" s="77" t="s">
        <v>81</v>
      </c>
    </row>
    <row r="11" spans="1:7" x14ac:dyDescent="0.2">
      <c r="A11" s="77" t="s">
        <v>79</v>
      </c>
    </row>
    <row r="12" spans="1:7" ht="13.5" thickBot="1" x14ac:dyDescent="0.25">
      <c r="A12" s="77"/>
    </row>
    <row r="13" spans="1:7" ht="12" customHeight="1" x14ac:dyDescent="0.2">
      <c r="A13" s="326" t="s">
        <v>7</v>
      </c>
      <c r="B13" s="319" t="s">
        <v>2</v>
      </c>
      <c r="C13" s="319" t="s">
        <v>8</v>
      </c>
      <c r="D13" s="319" t="s">
        <v>9</v>
      </c>
      <c r="E13" s="322" t="s">
        <v>5</v>
      </c>
      <c r="F13" s="324" t="s">
        <v>6</v>
      </c>
    </row>
    <row r="14" spans="1:7" ht="18" customHeight="1" thickBot="1" x14ac:dyDescent="0.25">
      <c r="A14" s="327"/>
      <c r="B14" s="320"/>
      <c r="C14" s="320"/>
      <c r="D14" s="321"/>
      <c r="E14" s="323"/>
      <c r="F14" s="325"/>
    </row>
    <row r="15" spans="1:7" x14ac:dyDescent="0.2">
      <c r="A15" s="316" t="s">
        <v>85</v>
      </c>
      <c r="B15" s="317"/>
      <c r="C15" s="317"/>
      <c r="D15" s="317"/>
      <c r="E15" s="317"/>
      <c r="F15" s="318"/>
    </row>
    <row r="16" spans="1:7" x14ac:dyDescent="0.2">
      <c r="A16" s="128" t="s">
        <v>138</v>
      </c>
      <c r="B16" s="129">
        <f>'Salary &amp; Fringe (Page 2)'!D76</f>
        <v>0</v>
      </c>
      <c r="C16" s="129">
        <f>'Salary &amp; Fringe (Page 2)'!F76</f>
        <v>0</v>
      </c>
      <c r="D16" s="129">
        <f>'Salary &amp; Fringe (Page 2)'!G76</f>
        <v>0</v>
      </c>
      <c r="E16" s="129">
        <f>'Salary &amp; Fringe (Page 2)'!E76</f>
        <v>0</v>
      </c>
      <c r="F16" s="130">
        <f>SUM(B16:E16)</f>
        <v>0</v>
      </c>
    </row>
    <row r="17" spans="1:6" ht="13.5" thickBot="1" x14ac:dyDescent="0.25">
      <c r="A17" s="131" t="s">
        <v>71</v>
      </c>
      <c r="B17" s="132">
        <f>ROUND(SUM(B16:B16),0)</f>
        <v>0</v>
      </c>
      <c r="C17" s="132">
        <f>ROUND(SUM(C16:C16),0)</f>
        <v>0</v>
      </c>
      <c r="D17" s="132">
        <f>ROUND(SUM(D16:D16),0)</f>
        <v>0</v>
      </c>
      <c r="E17" s="132">
        <f>ROUND(SUM(E16:E16),0)</f>
        <v>0</v>
      </c>
      <c r="F17" s="132">
        <f>ROUND(SUM(F16:F16),0)</f>
        <v>0</v>
      </c>
    </row>
    <row r="18" spans="1:6" ht="13.5" thickBot="1" x14ac:dyDescent="0.25">
      <c r="A18" s="133"/>
      <c r="B18" s="134"/>
      <c r="C18" s="134"/>
      <c r="D18" s="134"/>
      <c r="E18" s="134"/>
      <c r="F18" s="134"/>
    </row>
    <row r="19" spans="1:6" x14ac:dyDescent="0.2">
      <c r="A19" s="304" t="s">
        <v>12</v>
      </c>
      <c r="B19" s="305"/>
      <c r="C19" s="305"/>
      <c r="D19" s="305"/>
      <c r="E19" s="305"/>
      <c r="F19" s="306"/>
    </row>
    <row r="20" spans="1:6" ht="13.5" thickBot="1" x14ac:dyDescent="0.25">
      <c r="A20" s="135" t="s">
        <v>138</v>
      </c>
      <c r="B20" s="136">
        <f>'Salary &amp; Fringe (Page 2)'!D77</f>
        <v>0</v>
      </c>
      <c r="C20" s="136">
        <f>'Salary &amp; Fringe (Page 2)'!F77</f>
        <v>0</v>
      </c>
      <c r="D20" s="136">
        <f>'Salary &amp; Fringe (Page 2)'!G77</f>
        <v>0</v>
      </c>
      <c r="E20" s="136">
        <f>'Salary &amp; Fringe (Page 2)'!E77</f>
        <v>0</v>
      </c>
      <c r="F20" s="137">
        <f>SUM(B20:E20)</f>
        <v>0</v>
      </c>
    </row>
    <row r="21" spans="1:6" ht="14.25" thickTop="1" thickBot="1" x14ac:dyDescent="0.25">
      <c r="A21" s="131" t="s">
        <v>70</v>
      </c>
      <c r="B21" s="132">
        <f>ROUND(SUM(B20:B20),0)</f>
        <v>0</v>
      </c>
      <c r="C21" s="132">
        <f>ROUND(SUM(C20:C20),0)</f>
        <v>0</v>
      </c>
      <c r="D21" s="132">
        <f>ROUND(SUM(D20:D20),0)</f>
        <v>0</v>
      </c>
      <c r="E21" s="132">
        <f>ROUND(SUM(E20:E20),0)</f>
        <v>0</v>
      </c>
      <c r="F21" s="132">
        <f>ROUND(SUM(F20:F20),0)</f>
        <v>0</v>
      </c>
    </row>
    <row r="22" spans="1:6" ht="13.5" thickBot="1" x14ac:dyDescent="0.25">
      <c r="A22" s="133"/>
      <c r="B22" s="134"/>
      <c r="C22" s="134"/>
      <c r="D22" s="134"/>
      <c r="E22" s="134"/>
      <c r="F22" s="134"/>
    </row>
    <row r="23" spans="1:6" ht="26.25" thickBot="1" x14ac:dyDescent="0.25">
      <c r="A23" s="138" t="s">
        <v>66</v>
      </c>
      <c r="B23" s="139">
        <f>B17+B21</f>
        <v>0</v>
      </c>
      <c r="C23" s="139">
        <f>C17+C21</f>
        <v>0</v>
      </c>
      <c r="D23" s="139">
        <f>D17+D21</f>
        <v>0</v>
      </c>
      <c r="E23" s="139">
        <f>E17+E21</f>
        <v>0</v>
      </c>
      <c r="F23" s="139">
        <f>ROUND(F21+F17,0)</f>
        <v>0</v>
      </c>
    </row>
    <row r="24" spans="1:6" ht="13.5" thickBot="1" x14ac:dyDescent="0.25">
      <c r="A24" s="140"/>
      <c r="B24" s="141"/>
      <c r="C24" s="141"/>
      <c r="D24" s="141"/>
      <c r="E24" s="141"/>
      <c r="F24" s="142"/>
    </row>
    <row r="25" spans="1:6" x14ac:dyDescent="0.2">
      <c r="A25" s="304" t="s">
        <v>208</v>
      </c>
      <c r="B25" s="305"/>
      <c r="C25" s="305"/>
      <c r="D25" s="305"/>
      <c r="E25" s="305"/>
      <c r="F25" s="306"/>
    </row>
    <row r="26" spans="1:6" x14ac:dyDescent="0.2">
      <c r="A26" s="270"/>
      <c r="B26" s="22"/>
      <c r="C26" s="22"/>
      <c r="D26" s="22"/>
      <c r="E26" s="22"/>
      <c r="F26" s="130">
        <f>SUM(B26:E26)</f>
        <v>0</v>
      </c>
    </row>
    <row r="27" spans="1:6" x14ac:dyDescent="0.2">
      <c r="A27" s="270"/>
      <c r="B27" s="22"/>
      <c r="C27" s="22"/>
      <c r="D27" s="22"/>
      <c r="E27" s="22"/>
      <c r="F27" s="130">
        <f t="shared" ref="F27:F38" si="0">SUM(B27:E27)</f>
        <v>0</v>
      </c>
    </row>
    <row r="28" spans="1:6" x14ac:dyDescent="0.2">
      <c r="A28" s="150"/>
      <c r="B28" s="22"/>
      <c r="C28" s="22"/>
      <c r="D28" s="22"/>
      <c r="E28" s="22"/>
      <c r="F28" s="130">
        <f t="shared" si="0"/>
        <v>0</v>
      </c>
    </row>
    <row r="29" spans="1:6" x14ac:dyDescent="0.2">
      <c r="A29" s="150"/>
      <c r="B29" s="22"/>
      <c r="C29" s="22"/>
      <c r="D29" s="22"/>
      <c r="E29" s="22"/>
      <c r="F29" s="130">
        <f t="shared" si="0"/>
        <v>0</v>
      </c>
    </row>
    <row r="30" spans="1:6" x14ac:dyDescent="0.2">
      <c r="A30" s="150"/>
      <c r="B30" s="22"/>
      <c r="C30" s="22"/>
      <c r="D30" s="22"/>
      <c r="E30" s="22"/>
      <c r="F30" s="130">
        <f t="shared" si="0"/>
        <v>0</v>
      </c>
    </row>
    <row r="31" spans="1:6" x14ac:dyDescent="0.2">
      <c r="A31" s="150"/>
      <c r="B31" s="22"/>
      <c r="C31" s="22"/>
      <c r="D31" s="22"/>
      <c r="E31" s="22"/>
      <c r="F31" s="130">
        <f t="shared" si="0"/>
        <v>0</v>
      </c>
    </row>
    <row r="32" spans="1:6" x14ac:dyDescent="0.2">
      <c r="A32" s="150"/>
      <c r="B32" s="22"/>
      <c r="C32" s="22"/>
      <c r="D32" s="22"/>
      <c r="E32" s="22"/>
      <c r="F32" s="130">
        <f t="shared" si="0"/>
        <v>0</v>
      </c>
    </row>
    <row r="33" spans="1:6" x14ac:dyDescent="0.2">
      <c r="A33" s="150"/>
      <c r="B33" s="22"/>
      <c r="C33" s="22"/>
      <c r="D33" s="22"/>
      <c r="E33" s="22"/>
      <c r="F33" s="130">
        <f t="shared" si="0"/>
        <v>0</v>
      </c>
    </row>
    <row r="34" spans="1:6" x14ac:dyDescent="0.2">
      <c r="A34" s="150"/>
      <c r="B34" s="22"/>
      <c r="C34" s="22"/>
      <c r="D34" s="22"/>
      <c r="E34" s="22"/>
      <c r="F34" s="130">
        <f t="shared" si="0"/>
        <v>0</v>
      </c>
    </row>
    <row r="35" spans="1:6" x14ac:dyDescent="0.2">
      <c r="A35" s="150"/>
      <c r="B35" s="22"/>
      <c r="C35" s="22"/>
      <c r="D35" s="22"/>
      <c r="E35" s="22"/>
      <c r="F35" s="130">
        <f t="shared" si="0"/>
        <v>0</v>
      </c>
    </row>
    <row r="36" spans="1:6" x14ac:dyDescent="0.2">
      <c r="A36" s="150"/>
      <c r="B36" s="22"/>
      <c r="C36" s="22"/>
      <c r="D36" s="22"/>
      <c r="E36" s="22"/>
      <c r="F36" s="130">
        <f t="shared" si="0"/>
        <v>0</v>
      </c>
    </row>
    <row r="37" spans="1:6" x14ac:dyDescent="0.2">
      <c r="A37" s="150"/>
      <c r="B37" s="22"/>
      <c r="C37" s="22"/>
      <c r="D37" s="22"/>
      <c r="E37" s="22"/>
      <c r="F37" s="130">
        <f t="shared" si="0"/>
        <v>0</v>
      </c>
    </row>
    <row r="38" spans="1:6" x14ac:dyDescent="0.2">
      <c r="A38" s="150"/>
      <c r="B38" s="22"/>
      <c r="C38" s="22"/>
      <c r="D38" s="22"/>
      <c r="E38" s="22"/>
      <c r="F38" s="130">
        <f t="shared" si="0"/>
        <v>0</v>
      </c>
    </row>
    <row r="39" spans="1:6" x14ac:dyDescent="0.2">
      <c r="A39" s="150"/>
      <c r="B39" s="22"/>
      <c r="C39" s="22"/>
      <c r="D39" s="22"/>
      <c r="E39" s="22"/>
      <c r="F39" s="130">
        <f>SUM(B39:E39)</f>
        <v>0</v>
      </c>
    </row>
    <row r="40" spans="1:6" x14ac:dyDescent="0.2">
      <c r="A40" s="150"/>
      <c r="B40" s="22"/>
      <c r="C40" s="22"/>
      <c r="D40" s="22"/>
      <c r="E40" s="22"/>
      <c r="F40" s="130">
        <f>SUM(B40:E40)</f>
        <v>0</v>
      </c>
    </row>
    <row r="41" spans="1:6" ht="13.5" thickBot="1" x14ac:dyDescent="0.25">
      <c r="A41" s="151"/>
      <c r="B41" s="23"/>
      <c r="C41" s="23"/>
      <c r="D41" s="23"/>
      <c r="E41" s="23"/>
      <c r="F41" s="137">
        <f>SUM(B41:E41)</f>
        <v>0</v>
      </c>
    </row>
    <row r="42" spans="1:6" ht="14.25" thickTop="1" thickBot="1" x14ac:dyDescent="0.25">
      <c r="A42" s="131" t="s">
        <v>69</v>
      </c>
      <c r="B42" s="132">
        <f>ROUND(SUM(B26:B41),0)</f>
        <v>0</v>
      </c>
      <c r="C42" s="132">
        <f>ROUND(SUM(C26:C41),0)</f>
        <v>0</v>
      </c>
      <c r="D42" s="132">
        <f>ROUND(SUM(D26:D41),0)</f>
        <v>0</v>
      </c>
      <c r="E42" s="132">
        <f>ROUND(SUM(E26:E41),0)</f>
        <v>0</v>
      </c>
      <c r="F42" s="132">
        <f>ROUND(SUM(F26:F41),0)</f>
        <v>0</v>
      </c>
    </row>
    <row r="43" spans="1:6" ht="13.5" thickBot="1" x14ac:dyDescent="0.25">
      <c r="A43" s="133"/>
      <c r="B43" s="134"/>
      <c r="C43" s="134"/>
      <c r="D43" s="134"/>
      <c r="E43" s="134"/>
      <c r="F43" s="134"/>
    </row>
    <row r="44" spans="1:6" x14ac:dyDescent="0.2">
      <c r="A44" s="304" t="s">
        <v>209</v>
      </c>
      <c r="B44" s="305"/>
      <c r="C44" s="305"/>
      <c r="D44" s="305"/>
      <c r="E44" s="305"/>
      <c r="F44" s="306"/>
    </row>
    <row r="45" spans="1:6" x14ac:dyDescent="0.2">
      <c r="A45" s="270"/>
      <c r="B45" s="22"/>
      <c r="C45" s="22"/>
      <c r="D45" s="22"/>
      <c r="E45" s="22"/>
      <c r="F45" s="130">
        <f t="shared" ref="F45:F60" si="1">SUM(B45:E45)</f>
        <v>0</v>
      </c>
    </row>
    <row r="46" spans="1:6" x14ac:dyDescent="0.2">
      <c r="A46" s="150"/>
      <c r="B46" s="22"/>
      <c r="C46" s="22"/>
      <c r="D46" s="22"/>
      <c r="E46" s="22"/>
      <c r="F46" s="130">
        <f t="shared" si="1"/>
        <v>0</v>
      </c>
    </row>
    <row r="47" spans="1:6" x14ac:dyDescent="0.2">
      <c r="A47" s="270"/>
      <c r="B47" s="22"/>
      <c r="C47" s="22"/>
      <c r="D47" s="22"/>
      <c r="E47" s="22"/>
      <c r="F47" s="130">
        <f t="shared" si="1"/>
        <v>0</v>
      </c>
    </row>
    <row r="48" spans="1:6" x14ac:dyDescent="0.2">
      <c r="A48" s="150"/>
      <c r="B48" s="22"/>
      <c r="C48" s="22"/>
      <c r="D48" s="22"/>
      <c r="E48" s="22"/>
      <c r="F48" s="130">
        <f t="shared" si="1"/>
        <v>0</v>
      </c>
    </row>
    <row r="49" spans="1:6" x14ac:dyDescent="0.2">
      <c r="A49" s="270"/>
      <c r="B49" s="22"/>
      <c r="C49" s="22"/>
      <c r="D49" s="22"/>
      <c r="E49" s="22"/>
      <c r="F49" s="130">
        <f t="shared" si="1"/>
        <v>0</v>
      </c>
    </row>
    <row r="50" spans="1:6" x14ac:dyDescent="0.2">
      <c r="A50" s="150"/>
      <c r="B50" s="22"/>
      <c r="C50" s="22"/>
      <c r="D50" s="22"/>
      <c r="E50" s="22"/>
      <c r="F50" s="130">
        <f t="shared" si="1"/>
        <v>0</v>
      </c>
    </row>
    <row r="51" spans="1:6" x14ac:dyDescent="0.2">
      <c r="A51" s="150"/>
      <c r="B51" s="22"/>
      <c r="C51" s="22"/>
      <c r="D51" s="22"/>
      <c r="E51" s="22"/>
      <c r="F51" s="130">
        <f t="shared" si="1"/>
        <v>0</v>
      </c>
    </row>
    <row r="52" spans="1:6" x14ac:dyDescent="0.2">
      <c r="A52" s="150"/>
      <c r="B52" s="22"/>
      <c r="C52" s="22"/>
      <c r="D52" s="22"/>
      <c r="E52" s="22"/>
      <c r="F52" s="130">
        <f t="shared" si="1"/>
        <v>0</v>
      </c>
    </row>
    <row r="53" spans="1:6" x14ac:dyDescent="0.2">
      <c r="A53" s="150"/>
      <c r="B53" s="22"/>
      <c r="C53" s="22"/>
      <c r="D53" s="22"/>
      <c r="E53" s="22"/>
      <c r="F53" s="130">
        <f t="shared" si="1"/>
        <v>0</v>
      </c>
    </row>
    <row r="54" spans="1:6" x14ac:dyDescent="0.2">
      <c r="A54" s="150"/>
      <c r="B54" s="22"/>
      <c r="C54" s="22"/>
      <c r="D54" s="22"/>
      <c r="E54" s="22"/>
      <c r="F54" s="130">
        <f t="shared" si="1"/>
        <v>0</v>
      </c>
    </row>
    <row r="55" spans="1:6" x14ac:dyDescent="0.2">
      <c r="A55" s="150"/>
      <c r="B55" s="22"/>
      <c r="C55" s="22"/>
      <c r="D55" s="22"/>
      <c r="E55" s="22"/>
      <c r="F55" s="130">
        <f t="shared" si="1"/>
        <v>0</v>
      </c>
    </row>
    <row r="56" spans="1:6" x14ac:dyDescent="0.2">
      <c r="A56" s="150"/>
      <c r="B56" s="22"/>
      <c r="C56" s="22"/>
      <c r="D56" s="22"/>
      <c r="E56" s="22"/>
      <c r="F56" s="130">
        <f t="shared" si="1"/>
        <v>0</v>
      </c>
    </row>
    <row r="57" spans="1:6" x14ac:dyDescent="0.2">
      <c r="A57" s="150"/>
      <c r="B57" s="22"/>
      <c r="C57" s="22"/>
      <c r="D57" s="22"/>
      <c r="E57" s="22"/>
      <c r="F57" s="130">
        <f t="shared" si="1"/>
        <v>0</v>
      </c>
    </row>
    <row r="58" spans="1:6" x14ac:dyDescent="0.2">
      <c r="A58" s="150"/>
      <c r="B58" s="22"/>
      <c r="C58" s="22"/>
      <c r="D58" s="22"/>
      <c r="E58" s="22"/>
      <c r="F58" s="130">
        <f t="shared" si="1"/>
        <v>0</v>
      </c>
    </row>
    <row r="59" spans="1:6" x14ac:dyDescent="0.2">
      <c r="A59" s="150"/>
      <c r="B59" s="22"/>
      <c r="C59" s="22"/>
      <c r="D59" s="22"/>
      <c r="E59" s="150"/>
      <c r="F59" s="130">
        <f>SUM(B59:E59)</f>
        <v>0</v>
      </c>
    </row>
    <row r="60" spans="1:6" ht="13.5" thickBot="1" x14ac:dyDescent="0.25">
      <c r="A60" s="151"/>
      <c r="B60" s="23"/>
      <c r="C60" s="23"/>
      <c r="D60" s="23"/>
      <c r="E60" s="23"/>
      <c r="F60" s="137">
        <f t="shared" si="1"/>
        <v>0</v>
      </c>
    </row>
    <row r="61" spans="1:6" ht="14.25" thickTop="1" thickBot="1" x14ac:dyDescent="0.25">
      <c r="A61" s="143" t="s">
        <v>68</v>
      </c>
      <c r="B61" s="132">
        <f>ROUND(SUM(B45:B60),0)</f>
        <v>0</v>
      </c>
      <c r="C61" s="132">
        <f>ROUND(SUM(C45:C60),0)</f>
        <v>0</v>
      </c>
      <c r="D61" s="132">
        <f>ROUND(SUM(D45:D60),0)</f>
        <v>0</v>
      </c>
      <c r="E61" s="132">
        <f>ROUND(SUM(E45:E60),0)</f>
        <v>0</v>
      </c>
      <c r="F61" s="132">
        <f>ROUND(SUM(F45:F60),0)</f>
        <v>0</v>
      </c>
    </row>
    <row r="62" spans="1:6" ht="13.5" thickBot="1" x14ac:dyDescent="0.25">
      <c r="A62" s="144"/>
      <c r="B62" s="145"/>
      <c r="C62" s="145"/>
      <c r="D62" s="145"/>
      <c r="E62" s="145"/>
      <c r="F62" s="134"/>
    </row>
    <row r="63" spans="1:6" ht="12.75" customHeight="1" x14ac:dyDescent="0.2">
      <c r="A63" s="307" t="s">
        <v>128</v>
      </c>
      <c r="B63" s="308"/>
      <c r="C63" s="308"/>
      <c r="D63" s="308"/>
      <c r="E63" s="308"/>
      <c r="F63" s="309"/>
    </row>
    <row r="64" spans="1:6" x14ac:dyDescent="0.2">
      <c r="A64" s="150" t="str">
        <f>IF('Salary &amp; Fringe (Page 2)'!I$15="","",'Salary &amp; Fringe (Page 2)'!I$15)</f>
        <v/>
      </c>
      <c r="B64" s="22"/>
      <c r="C64" s="22"/>
      <c r="D64" s="22"/>
      <c r="E64" s="22"/>
      <c r="F64" s="130">
        <f>SUM(B64:E64)</f>
        <v>0</v>
      </c>
    </row>
    <row r="65" spans="1:6" x14ac:dyDescent="0.2">
      <c r="A65" s="150" t="str">
        <f>IF('Salary &amp; Fringe (Page 2)'!J$15="","",'Salary &amp; Fringe (Page 2)'!J$15)</f>
        <v/>
      </c>
      <c r="B65" s="22"/>
      <c r="C65" s="22"/>
      <c r="D65" s="22"/>
      <c r="E65" s="22"/>
      <c r="F65" s="130">
        <f t="shared" ref="F65:F76" si="2">SUM(B65:E65)</f>
        <v>0</v>
      </c>
    </row>
    <row r="66" spans="1:6" x14ac:dyDescent="0.2">
      <c r="A66" s="150"/>
      <c r="B66" s="22"/>
      <c r="C66" s="22"/>
      <c r="D66" s="22"/>
      <c r="E66" s="22"/>
      <c r="F66" s="130">
        <f t="shared" si="2"/>
        <v>0</v>
      </c>
    </row>
    <row r="67" spans="1:6" x14ac:dyDescent="0.2">
      <c r="A67" s="150"/>
      <c r="B67" s="22"/>
      <c r="C67" s="22"/>
      <c r="D67" s="22"/>
      <c r="E67" s="22"/>
      <c r="F67" s="130">
        <f t="shared" si="2"/>
        <v>0</v>
      </c>
    </row>
    <row r="68" spans="1:6" x14ac:dyDescent="0.2">
      <c r="A68" s="150"/>
      <c r="B68" s="22"/>
      <c r="C68" s="22"/>
      <c r="D68" s="22"/>
      <c r="E68" s="22"/>
      <c r="F68" s="130">
        <f t="shared" si="2"/>
        <v>0</v>
      </c>
    </row>
    <row r="69" spans="1:6" x14ac:dyDescent="0.2">
      <c r="A69" s="150"/>
      <c r="B69" s="22"/>
      <c r="C69" s="22"/>
      <c r="D69" s="22"/>
      <c r="E69" s="22"/>
      <c r="F69" s="130">
        <f t="shared" si="2"/>
        <v>0</v>
      </c>
    </row>
    <row r="70" spans="1:6" x14ac:dyDescent="0.2">
      <c r="A70" s="150"/>
      <c r="B70" s="22"/>
      <c r="C70" s="22"/>
      <c r="D70" s="22"/>
      <c r="E70" s="22"/>
      <c r="F70" s="130">
        <f t="shared" si="2"/>
        <v>0</v>
      </c>
    </row>
    <row r="71" spans="1:6" x14ac:dyDescent="0.2">
      <c r="A71" s="150"/>
      <c r="B71" s="22"/>
      <c r="C71" s="22"/>
      <c r="D71" s="22"/>
      <c r="E71" s="22"/>
      <c r="F71" s="130">
        <f t="shared" si="2"/>
        <v>0</v>
      </c>
    </row>
    <row r="72" spans="1:6" x14ac:dyDescent="0.2">
      <c r="A72" s="150"/>
      <c r="B72" s="22"/>
      <c r="C72" s="22"/>
      <c r="D72" s="22"/>
      <c r="E72" s="22"/>
      <c r="F72" s="130">
        <f t="shared" si="2"/>
        <v>0</v>
      </c>
    </row>
    <row r="73" spans="1:6" x14ac:dyDescent="0.2">
      <c r="A73" s="150"/>
      <c r="B73" s="22"/>
      <c r="C73" s="22"/>
      <c r="D73" s="22"/>
      <c r="E73" s="22"/>
      <c r="F73" s="130">
        <f t="shared" si="2"/>
        <v>0</v>
      </c>
    </row>
    <row r="74" spans="1:6" x14ac:dyDescent="0.2">
      <c r="A74" s="150"/>
      <c r="B74" s="22"/>
      <c r="C74" s="22"/>
      <c r="D74" s="22"/>
      <c r="E74" s="22"/>
      <c r="F74" s="130">
        <f t="shared" si="2"/>
        <v>0</v>
      </c>
    </row>
    <row r="75" spans="1:6" x14ac:dyDescent="0.2">
      <c r="A75" s="150"/>
      <c r="B75" s="22"/>
      <c r="C75" s="22"/>
      <c r="D75" s="22"/>
      <c r="E75" s="22"/>
      <c r="F75" s="130">
        <f t="shared" si="2"/>
        <v>0</v>
      </c>
    </row>
    <row r="76" spans="1:6" x14ac:dyDescent="0.2">
      <c r="A76" s="150"/>
      <c r="B76" s="22"/>
      <c r="C76" s="22"/>
      <c r="D76" s="22"/>
      <c r="E76" s="22"/>
      <c r="F76" s="130">
        <f t="shared" si="2"/>
        <v>0</v>
      </c>
    </row>
    <row r="77" spans="1:6" x14ac:dyDescent="0.2">
      <c r="A77" s="150" t="str">
        <f>IF('Salary &amp; Fringe (Page 2)'!K$15="","",'Salary &amp; Fringe (Page 2)'!K$15)</f>
        <v/>
      </c>
      <c r="B77" s="22"/>
      <c r="C77" s="22"/>
      <c r="D77" s="22"/>
      <c r="E77" s="22"/>
      <c r="F77" s="130">
        <f>SUM(B77:E77)</f>
        <v>0</v>
      </c>
    </row>
    <row r="78" spans="1:6" x14ac:dyDescent="0.2">
      <c r="A78" s="150" t="str">
        <f>IF('Salary &amp; Fringe (Page 2)'!L$15="","",'Salary &amp; Fringe (Page 2)'!L$15)</f>
        <v/>
      </c>
      <c r="B78" s="22"/>
      <c r="C78" s="22"/>
      <c r="D78" s="22"/>
      <c r="E78" s="22"/>
      <c r="F78" s="130">
        <f>SUM(B78:E78)</f>
        <v>0</v>
      </c>
    </row>
    <row r="79" spans="1:6" ht="13.5" thickBot="1" x14ac:dyDescent="0.25">
      <c r="A79" s="150" t="str">
        <f>IF('Salary &amp; Fringe (Page 2)'!M$15="","",'Salary &amp; Fringe (Page 2)'!M$15)</f>
        <v/>
      </c>
      <c r="B79" s="23"/>
      <c r="C79" s="23"/>
      <c r="D79" s="23"/>
      <c r="E79" s="23"/>
      <c r="F79" s="137">
        <f>SUM(B79:E79)</f>
        <v>0</v>
      </c>
    </row>
    <row r="80" spans="1:6" ht="14.25" thickTop="1" thickBot="1" x14ac:dyDescent="0.25">
      <c r="A80" s="131" t="s">
        <v>127</v>
      </c>
      <c r="B80" s="132">
        <f>ROUND(SUM(B64:B79),0)</f>
        <v>0</v>
      </c>
      <c r="C80" s="132">
        <f>ROUND(SUM(C64:C79),0)</f>
        <v>0</v>
      </c>
      <c r="D80" s="132">
        <f>ROUND(SUM(D64:D79),0)</f>
        <v>0</v>
      </c>
      <c r="E80" s="132">
        <f>ROUND(SUM(E64:E79),0)</f>
        <v>0</v>
      </c>
      <c r="F80" s="132">
        <f>ROUND(SUM(F64:F79),0)</f>
        <v>0</v>
      </c>
    </row>
    <row r="81" spans="1:6" ht="13.5" thickBot="1" x14ac:dyDescent="0.25">
      <c r="A81" s="144"/>
      <c r="B81" s="145"/>
      <c r="C81" s="145"/>
      <c r="D81" s="145"/>
      <c r="E81" s="145"/>
      <c r="F81" s="134"/>
    </row>
    <row r="82" spans="1:6" ht="12.75" customHeight="1" x14ac:dyDescent="0.2">
      <c r="A82" s="307" t="s">
        <v>129</v>
      </c>
      <c r="B82" s="308"/>
      <c r="C82" s="308"/>
      <c r="D82" s="308"/>
      <c r="E82" s="308"/>
      <c r="F82" s="309"/>
    </row>
    <row r="83" spans="1:6" x14ac:dyDescent="0.2">
      <c r="A83" s="150"/>
      <c r="B83" s="22"/>
      <c r="C83" s="22"/>
      <c r="D83" s="22"/>
      <c r="E83" s="22"/>
      <c r="F83" s="130">
        <f>SUM(B83:E83)</f>
        <v>0</v>
      </c>
    </row>
    <row r="84" spans="1:6" x14ac:dyDescent="0.2">
      <c r="A84" s="150"/>
      <c r="B84" s="22"/>
      <c r="C84" s="22"/>
      <c r="D84" s="22"/>
      <c r="E84" s="22"/>
      <c r="F84" s="130">
        <f t="shared" ref="F84:F95" si="3">SUM(B84:E84)</f>
        <v>0</v>
      </c>
    </row>
    <row r="85" spans="1:6" x14ac:dyDescent="0.2">
      <c r="A85" s="150"/>
      <c r="B85" s="22"/>
      <c r="C85" s="22"/>
      <c r="D85" s="22"/>
      <c r="E85" s="22"/>
      <c r="F85" s="130">
        <f t="shared" si="3"/>
        <v>0</v>
      </c>
    </row>
    <row r="86" spans="1:6" x14ac:dyDescent="0.2">
      <c r="A86" s="150"/>
      <c r="B86" s="22"/>
      <c r="C86" s="22"/>
      <c r="D86" s="22"/>
      <c r="E86" s="22"/>
      <c r="F86" s="130">
        <f t="shared" si="3"/>
        <v>0</v>
      </c>
    </row>
    <row r="87" spans="1:6" x14ac:dyDescent="0.2">
      <c r="A87" s="150"/>
      <c r="B87" s="22"/>
      <c r="C87" s="22"/>
      <c r="D87" s="22"/>
      <c r="E87" s="22"/>
      <c r="F87" s="130">
        <f t="shared" si="3"/>
        <v>0</v>
      </c>
    </row>
    <row r="88" spans="1:6" x14ac:dyDescent="0.2">
      <c r="A88" s="150"/>
      <c r="B88" s="22"/>
      <c r="C88" s="22"/>
      <c r="D88" s="22"/>
      <c r="E88" s="22"/>
      <c r="F88" s="130">
        <f t="shared" si="3"/>
        <v>0</v>
      </c>
    </row>
    <row r="89" spans="1:6" x14ac:dyDescent="0.2">
      <c r="A89" s="150"/>
      <c r="B89" s="22"/>
      <c r="C89" s="22"/>
      <c r="D89" s="22"/>
      <c r="E89" s="22"/>
      <c r="F89" s="130">
        <f t="shared" si="3"/>
        <v>0</v>
      </c>
    </row>
    <row r="90" spans="1:6" x14ac:dyDescent="0.2">
      <c r="A90" s="150"/>
      <c r="B90" s="22"/>
      <c r="C90" s="22"/>
      <c r="D90" s="22"/>
      <c r="E90" s="22"/>
      <c r="F90" s="130">
        <f t="shared" si="3"/>
        <v>0</v>
      </c>
    </row>
    <row r="91" spans="1:6" x14ac:dyDescent="0.2">
      <c r="A91" s="150"/>
      <c r="B91" s="22"/>
      <c r="C91" s="22"/>
      <c r="D91" s="22"/>
      <c r="E91" s="22"/>
      <c r="F91" s="130">
        <f t="shared" si="3"/>
        <v>0</v>
      </c>
    </row>
    <row r="92" spans="1:6" x14ac:dyDescent="0.2">
      <c r="A92" s="150"/>
      <c r="B92" s="22"/>
      <c r="C92" s="22"/>
      <c r="D92" s="22"/>
      <c r="E92" s="22"/>
      <c r="F92" s="130">
        <f t="shared" si="3"/>
        <v>0</v>
      </c>
    </row>
    <row r="93" spans="1:6" x14ac:dyDescent="0.2">
      <c r="A93" s="150"/>
      <c r="B93" s="22"/>
      <c r="C93" s="22"/>
      <c r="D93" s="22"/>
      <c r="E93" s="22"/>
      <c r="F93" s="130">
        <f t="shared" si="3"/>
        <v>0</v>
      </c>
    </row>
    <row r="94" spans="1:6" x14ac:dyDescent="0.2">
      <c r="A94" s="150"/>
      <c r="B94" s="22"/>
      <c r="C94" s="22"/>
      <c r="D94" s="22"/>
      <c r="E94" s="22"/>
      <c r="F94" s="130">
        <f t="shared" si="3"/>
        <v>0</v>
      </c>
    </row>
    <row r="95" spans="1:6" x14ac:dyDescent="0.2">
      <c r="A95" s="150"/>
      <c r="B95" s="22"/>
      <c r="C95" s="22"/>
      <c r="D95" s="22"/>
      <c r="E95" s="22"/>
      <c r="F95" s="130">
        <f t="shared" si="3"/>
        <v>0</v>
      </c>
    </row>
    <row r="96" spans="1:6" x14ac:dyDescent="0.2">
      <c r="A96" s="150"/>
      <c r="B96" s="22"/>
      <c r="C96" s="22"/>
      <c r="D96" s="22"/>
      <c r="E96" s="22"/>
      <c r="F96" s="130">
        <f>SUM(B96:E96)</f>
        <v>0</v>
      </c>
    </row>
    <row r="97" spans="1:6" x14ac:dyDescent="0.2">
      <c r="A97" s="150"/>
      <c r="B97" s="22"/>
      <c r="C97" s="22"/>
      <c r="D97" s="22"/>
      <c r="E97" s="22"/>
      <c r="F97" s="130">
        <f>SUM(B97:E97)</f>
        <v>0</v>
      </c>
    </row>
    <row r="98" spans="1:6" ht="13.5" thickBot="1" x14ac:dyDescent="0.25">
      <c r="A98" s="151"/>
      <c r="B98" s="23"/>
      <c r="C98" s="23"/>
      <c r="D98" s="23"/>
      <c r="E98" s="23"/>
      <c r="F98" s="137">
        <f>SUM(B98:E98)</f>
        <v>0</v>
      </c>
    </row>
    <row r="99" spans="1:6" ht="14.25" thickTop="1" thickBot="1" x14ac:dyDescent="0.25">
      <c r="A99" s="131" t="s">
        <v>130</v>
      </c>
      <c r="B99" s="132">
        <f>ROUND(SUM(B83:B98),0)</f>
        <v>0</v>
      </c>
      <c r="C99" s="263">
        <f>ROUND(SUM(C83:C98),0)</f>
        <v>0</v>
      </c>
      <c r="D99" s="132">
        <f>ROUND(SUM(D83:D98),0)</f>
        <v>0</v>
      </c>
      <c r="E99" s="132">
        <f>ROUND(SUM(E83:E98),0)</f>
        <v>0</v>
      </c>
      <c r="F99" s="132">
        <f>ROUND(SUM(F83:F98),0)</f>
        <v>0</v>
      </c>
    </row>
    <row r="100" spans="1:6" ht="13.5" thickBot="1" x14ac:dyDescent="0.25">
      <c r="A100" s="144"/>
      <c r="B100" s="145"/>
      <c r="C100" s="145"/>
      <c r="D100" s="145"/>
      <c r="E100" s="145"/>
      <c r="F100" s="134"/>
    </row>
    <row r="101" spans="1:6" ht="25.5" customHeight="1" x14ac:dyDescent="0.2">
      <c r="A101" s="307" t="s">
        <v>210</v>
      </c>
      <c r="B101" s="308"/>
      <c r="C101" s="308"/>
      <c r="D101" s="308"/>
      <c r="E101" s="308"/>
      <c r="F101" s="309"/>
    </row>
    <row r="102" spans="1:6" x14ac:dyDescent="0.2">
      <c r="A102" s="261" t="s">
        <v>211</v>
      </c>
      <c r="B102" s="260"/>
      <c r="C102" s="260"/>
      <c r="D102" s="260"/>
      <c r="E102" s="260"/>
      <c r="F102" s="130">
        <f t="shared" ref="F102:F122" si="4">SUM(B102:E102)</f>
        <v>0</v>
      </c>
    </row>
    <row r="103" spans="1:6" x14ac:dyDescent="0.2">
      <c r="A103" s="270"/>
      <c r="B103" s="22"/>
      <c r="C103" s="22"/>
      <c r="D103" s="22"/>
      <c r="E103" s="22"/>
      <c r="F103" s="130">
        <f t="shared" si="4"/>
        <v>0</v>
      </c>
    </row>
    <row r="104" spans="1:6" x14ac:dyDescent="0.2">
      <c r="A104" s="270"/>
      <c r="B104" s="22"/>
      <c r="C104" s="22"/>
      <c r="D104" s="22"/>
      <c r="E104" s="22"/>
      <c r="F104" s="130">
        <f>SUM(B104:E104)</f>
        <v>0</v>
      </c>
    </row>
    <row r="105" spans="1:6" x14ac:dyDescent="0.2">
      <c r="A105" s="270"/>
      <c r="B105" s="22"/>
      <c r="C105" s="22"/>
      <c r="D105" s="22"/>
      <c r="E105" s="22"/>
      <c r="F105" s="130">
        <f t="shared" ref="F105:F108" si="5">SUM(B105:E105)</f>
        <v>0</v>
      </c>
    </row>
    <row r="106" spans="1:6" x14ac:dyDescent="0.2">
      <c r="A106" s="270"/>
      <c r="B106" s="22"/>
      <c r="C106" s="22"/>
      <c r="D106" s="22"/>
      <c r="E106" s="22"/>
      <c r="F106" s="130">
        <f t="shared" si="5"/>
        <v>0</v>
      </c>
    </row>
    <row r="107" spans="1:6" x14ac:dyDescent="0.2">
      <c r="A107" s="270"/>
      <c r="B107" s="22"/>
      <c r="C107" s="22"/>
      <c r="D107" s="22"/>
      <c r="E107" s="22"/>
      <c r="F107" s="130">
        <f t="shared" si="5"/>
        <v>0</v>
      </c>
    </row>
    <row r="108" spans="1:6" x14ac:dyDescent="0.2">
      <c r="A108" s="270"/>
      <c r="B108" s="22"/>
      <c r="C108" s="22"/>
      <c r="D108" s="22"/>
      <c r="E108" s="22"/>
      <c r="F108" s="130">
        <f t="shared" si="5"/>
        <v>0</v>
      </c>
    </row>
    <row r="109" spans="1:6" x14ac:dyDescent="0.2">
      <c r="A109" s="270"/>
      <c r="B109" s="22"/>
      <c r="C109" s="22"/>
      <c r="D109" s="22"/>
      <c r="E109" s="22"/>
      <c r="F109" s="130">
        <f t="shared" si="4"/>
        <v>0</v>
      </c>
    </row>
    <row r="110" spans="1:6" x14ac:dyDescent="0.2">
      <c r="A110" s="270"/>
      <c r="B110" s="44"/>
      <c r="C110" s="22"/>
      <c r="D110" s="22"/>
      <c r="E110" s="22"/>
      <c r="F110" s="130">
        <f t="shared" si="4"/>
        <v>0</v>
      </c>
    </row>
    <row r="111" spans="1:6" x14ac:dyDescent="0.2">
      <c r="A111" s="270"/>
      <c r="B111" s="22"/>
      <c r="C111" s="22"/>
      <c r="D111" s="22"/>
      <c r="E111" s="22"/>
      <c r="F111" s="130">
        <f t="shared" si="4"/>
        <v>0</v>
      </c>
    </row>
    <row r="112" spans="1:6" x14ac:dyDescent="0.2">
      <c r="A112" s="270"/>
      <c r="B112" s="22"/>
      <c r="C112" s="22"/>
      <c r="D112" s="22"/>
      <c r="E112" s="22"/>
      <c r="F112" s="130">
        <f t="shared" si="4"/>
        <v>0</v>
      </c>
    </row>
    <row r="113" spans="1:6" x14ac:dyDescent="0.2">
      <c r="A113" s="150"/>
      <c r="B113" s="22"/>
      <c r="C113" s="22"/>
      <c r="D113" s="22"/>
      <c r="E113" s="22"/>
      <c r="F113" s="130">
        <f t="shared" si="4"/>
        <v>0</v>
      </c>
    </row>
    <row r="114" spans="1:6" x14ac:dyDescent="0.2">
      <c r="A114" s="150"/>
      <c r="B114" s="44"/>
      <c r="C114" s="22"/>
      <c r="D114" s="22"/>
      <c r="E114" s="22"/>
      <c r="F114" s="130">
        <f t="shared" si="4"/>
        <v>0</v>
      </c>
    </row>
    <row r="115" spans="1:6" x14ac:dyDescent="0.2">
      <c r="A115" s="150"/>
      <c r="B115" s="22"/>
      <c r="C115" s="22"/>
      <c r="D115" s="22"/>
      <c r="E115" s="22"/>
      <c r="F115" s="130">
        <f t="shared" si="4"/>
        <v>0</v>
      </c>
    </row>
    <row r="116" spans="1:6" x14ac:dyDescent="0.2">
      <c r="A116" s="150"/>
      <c r="B116" s="22"/>
      <c r="C116" s="22"/>
      <c r="D116" s="22"/>
      <c r="E116" s="22"/>
      <c r="F116" s="130">
        <f t="shared" si="4"/>
        <v>0</v>
      </c>
    </row>
    <row r="117" spans="1:6" x14ac:dyDescent="0.2">
      <c r="A117" s="150"/>
      <c r="B117" s="22"/>
      <c r="C117" s="22"/>
      <c r="D117" s="22"/>
      <c r="E117" s="22"/>
      <c r="F117" s="130">
        <f t="shared" si="4"/>
        <v>0</v>
      </c>
    </row>
    <row r="118" spans="1:6" x14ac:dyDescent="0.2">
      <c r="A118" s="150"/>
      <c r="B118" s="22"/>
      <c r="C118" s="22"/>
      <c r="D118" s="22"/>
      <c r="E118" s="22"/>
      <c r="F118" s="130">
        <f t="shared" si="4"/>
        <v>0</v>
      </c>
    </row>
    <row r="119" spans="1:6" x14ac:dyDescent="0.2">
      <c r="A119" s="150"/>
      <c r="B119" s="22"/>
      <c r="C119" s="22"/>
      <c r="D119" s="22"/>
      <c r="E119" s="22"/>
      <c r="F119" s="130">
        <f t="shared" si="4"/>
        <v>0</v>
      </c>
    </row>
    <row r="120" spans="1:6" x14ac:dyDescent="0.2">
      <c r="A120" s="150"/>
      <c r="B120" s="22"/>
      <c r="C120" s="22"/>
      <c r="D120" s="22"/>
      <c r="E120" s="22"/>
      <c r="F120" s="130">
        <f t="shared" si="4"/>
        <v>0</v>
      </c>
    </row>
    <row r="121" spans="1:6" x14ac:dyDescent="0.2">
      <c r="A121" s="150"/>
      <c r="B121" s="44"/>
      <c r="C121" s="22"/>
      <c r="D121" s="22"/>
      <c r="E121" s="22"/>
      <c r="F121" s="130">
        <f t="shared" si="4"/>
        <v>0</v>
      </c>
    </row>
    <row r="122" spans="1:6" ht="13.5" thickBot="1" x14ac:dyDescent="0.25">
      <c r="A122" s="151"/>
      <c r="B122" s="23"/>
      <c r="C122" s="23"/>
      <c r="D122" s="23"/>
      <c r="E122" s="23"/>
      <c r="F122" s="137">
        <f t="shared" si="4"/>
        <v>0</v>
      </c>
    </row>
    <row r="123" spans="1:6" ht="14.25" thickTop="1" thickBot="1" x14ac:dyDescent="0.25">
      <c r="A123" s="131" t="s">
        <v>67</v>
      </c>
      <c r="B123" s="132">
        <f>ROUND(SUM(B102:B122),0)</f>
        <v>0</v>
      </c>
      <c r="C123" s="132">
        <f>ROUND(SUM(C102:C122),0)</f>
        <v>0</v>
      </c>
      <c r="D123" s="132">
        <f>ROUND(SUM(D102:D122),0)</f>
        <v>0</v>
      </c>
      <c r="E123" s="132">
        <f>ROUND(SUM(E102:E122),0)</f>
        <v>0</v>
      </c>
      <c r="F123" s="132">
        <f>ROUND(SUM(F102:F122),0)</f>
        <v>0</v>
      </c>
    </row>
    <row r="124" spans="1:6" x14ac:dyDescent="0.2">
      <c r="A124" s="301" t="s">
        <v>212</v>
      </c>
      <c r="B124" s="302"/>
      <c r="C124" s="302"/>
      <c r="D124" s="302"/>
      <c r="E124" s="302"/>
      <c r="F124" s="302"/>
    </row>
    <row r="125" spans="1:6" ht="13.5" thickBot="1" x14ac:dyDescent="0.25">
      <c r="A125" s="303"/>
      <c r="B125" s="303"/>
      <c r="C125" s="303"/>
      <c r="D125" s="303"/>
      <c r="E125" s="303"/>
      <c r="F125" s="303"/>
    </row>
    <row r="126" spans="1:6" ht="13.5" thickBot="1" x14ac:dyDescent="0.25">
      <c r="A126" s="146" t="s">
        <v>6</v>
      </c>
      <c r="B126" s="139">
        <f>ROUND((B23+B42+B61++B80+B99+B123),0)</f>
        <v>0</v>
      </c>
      <c r="C126" s="139">
        <f>ROUND((C23+C42+C61++C80+C99+C123),0)</f>
        <v>0</v>
      </c>
      <c r="D126" s="139">
        <f>ROUND((D23+D42+D61++D80+D99+D123),0)</f>
        <v>0</v>
      </c>
      <c r="E126" s="139">
        <f>ROUND((E23+E42+E61++E80+E99+E123),0)</f>
        <v>0</v>
      </c>
      <c r="F126" s="139">
        <f>ROUND((F23+F42+F61+F80+F99+F123),0)</f>
        <v>0</v>
      </c>
    </row>
    <row r="127" spans="1:6" x14ac:dyDescent="0.2">
      <c r="A127" s="19"/>
      <c r="B127" s="147"/>
      <c r="C127" s="147"/>
      <c r="D127" s="147"/>
      <c r="E127" s="147"/>
      <c r="F127" s="147"/>
    </row>
    <row r="128" spans="1:6" x14ac:dyDescent="0.2">
      <c r="B128" s="148"/>
      <c r="C128" s="149"/>
    </row>
    <row r="129" spans="1:3" x14ac:dyDescent="0.2">
      <c r="A129" s="213" t="str">
        <f>'Client Proj. By Svc (Page 1)'!A31</f>
        <v>Rev 09-2017</v>
      </c>
      <c r="B129" s="148"/>
      <c r="C129" s="149"/>
    </row>
    <row r="130" spans="1:3" hidden="1" x14ac:dyDescent="0.2">
      <c r="B130" s="148"/>
      <c r="C130" s="149"/>
    </row>
    <row r="131" spans="1:3" hidden="1" x14ac:dyDescent="0.2">
      <c r="B131" s="148"/>
      <c r="C131" s="149"/>
    </row>
    <row r="132" spans="1:3" hidden="1" x14ac:dyDescent="0.2">
      <c r="B132" s="148"/>
      <c r="C132" s="149"/>
    </row>
    <row r="133" spans="1:3" hidden="1" x14ac:dyDescent="0.2">
      <c r="B133" s="148"/>
      <c r="C133" s="149"/>
    </row>
    <row r="134" spans="1:3" x14ac:dyDescent="0.2"/>
  </sheetData>
  <sheetProtection algorithmName="SHA-512" hashValue="XEPt3oKGjNclCJ0x+hkZvifD+3SySU2KBMORaZ+9d3OzP68HtRFk/x/rqhGUU6CIfAZNi40lAn4yA6BnCpP4aA==" saltValue="YQEYDBCSD28iSw7sJDnPRQ==" spinCount="100000" sheet="1" selectLockedCells="1"/>
  <customSheetViews>
    <customSheetView guid="{539B6691-5F5A-4A3B-92AE-8BB98485D962}" fitToPage="1" topLeftCell="A67">
      <selection activeCell="A83" sqref="A83:IV85"/>
      <pageMargins left="0.75" right="0.75" top="0.31" bottom="0.5" header="0.2" footer="0.5"/>
      <pageSetup scale="80" orientation="portrait" r:id="rId1"/>
      <headerFooter alignWithMargins="0"/>
    </customSheetView>
  </customSheetViews>
  <mergeCells count="17">
    <mergeCell ref="E2:F2"/>
    <mergeCell ref="B5:E5"/>
    <mergeCell ref="B6:E6"/>
    <mergeCell ref="A82:F82"/>
    <mergeCell ref="A15:F15"/>
    <mergeCell ref="B13:B14"/>
    <mergeCell ref="C13:C14"/>
    <mergeCell ref="D13:D14"/>
    <mergeCell ref="A63:F63"/>
    <mergeCell ref="E13:E14"/>
    <mergeCell ref="F13:F14"/>
    <mergeCell ref="A13:A14"/>
    <mergeCell ref="A124:F125"/>
    <mergeCell ref="A19:F19"/>
    <mergeCell ref="A25:F25"/>
    <mergeCell ref="A44:F44"/>
    <mergeCell ref="A101:F101"/>
  </mergeCells>
  <phoneticPr fontId="7" type="noConversion"/>
  <hyperlinks>
    <hyperlink ref="A16" location="'Salary &amp; Fringe (Page 2)'!A1" display="See Salary&amp;Fringe (Page 2)" xr:uid="{00000000-0004-0000-0200-000000000000}"/>
    <hyperlink ref="A20" location="'Salary &amp; Fringe (Page 2)'!A1" display="See Salary&amp;Fringe (Page 2)" xr:uid="{00000000-0004-0000-0200-000001000000}"/>
  </hyperlinks>
  <pageMargins left="0.75" right="0.75" top="0.31" bottom="0.5" header="0.2" footer="0.5"/>
  <pageSetup scale="44" orientation="portrait" r:id="rId2"/>
  <headerFooter alignWithMargins="0"/>
  <ignoredErrors>
    <ignoredError sqref="A18:F19 A126 B101:F101 F16 A22:F22 F20 A43:F43 F39:F41 A62:F62 F45:F46 F116:F117 A122:A123 F122 F60 A17 A21 A24:F24 A23 A42 A61 F109:F111 F26 B25:F25 B44:F44 F102:F10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78"/>
  <sheetViews>
    <sheetView zoomScaleNormal="100" workbookViewId="0">
      <selection activeCell="G15" sqref="G15"/>
    </sheetView>
  </sheetViews>
  <sheetFormatPr defaultRowHeight="12.75" zeroHeight="1" x14ac:dyDescent="0.2"/>
  <cols>
    <col min="1" max="1" width="6.140625" style="56" customWidth="1"/>
    <col min="2" max="2" width="9.140625" style="56"/>
    <col min="3" max="3" width="10.5703125" style="56" customWidth="1"/>
    <col min="4" max="4" width="7.5703125" style="56" customWidth="1"/>
    <col min="5" max="5" width="12.42578125" style="56" bestFit="1" customWidth="1"/>
    <col min="6" max="6" width="15.42578125" style="56" bestFit="1" customWidth="1"/>
    <col min="7" max="7" width="14.42578125" style="56" bestFit="1" customWidth="1"/>
    <col min="8" max="8" width="11.85546875" style="56" customWidth="1"/>
    <col min="9" max="9" width="13.42578125" style="56" customWidth="1"/>
    <col min="10" max="10" width="12.42578125" style="56" bestFit="1" customWidth="1"/>
    <col min="11" max="11" width="15" style="56" customWidth="1"/>
    <col min="12" max="12" width="8.140625" style="56" bestFit="1" customWidth="1"/>
    <col min="13" max="13" width="9.140625" style="56"/>
    <col min="14" max="256" width="0" style="56" hidden="1" customWidth="1"/>
    <col min="257" max="16384" width="9.140625" style="56"/>
  </cols>
  <sheetData>
    <row r="1" spans="1:17" ht="18" x14ac:dyDescent="0.25">
      <c r="A1" s="54" t="s">
        <v>200</v>
      </c>
      <c r="B1" s="54"/>
      <c r="K1" s="77" t="s">
        <v>141</v>
      </c>
    </row>
    <row r="2" spans="1:17" x14ac:dyDescent="0.2">
      <c r="A2" s="58" t="s">
        <v>184</v>
      </c>
      <c r="K2" s="205"/>
      <c r="L2" s="206"/>
    </row>
    <row r="3" spans="1:17" ht="18" x14ac:dyDescent="0.25">
      <c r="A3" s="54"/>
      <c r="B3" s="77" t="s">
        <v>126</v>
      </c>
      <c r="C3" s="78" t="str">
        <f>IF('Client Proj. By Svc (Page 1)'!B2=0,"",'Client Proj. By Svc (Page 1)'!B2)</f>
        <v>B-Supportive Services</v>
      </c>
      <c r="D3" s="152"/>
      <c r="E3" s="152"/>
      <c r="I3" s="57" t="s">
        <v>192</v>
      </c>
      <c r="J3" s="57"/>
      <c r="K3" s="57"/>
      <c r="L3" s="206"/>
    </row>
    <row r="4" spans="1:17" x14ac:dyDescent="0.2">
      <c r="B4" s="59" t="s">
        <v>65</v>
      </c>
      <c r="C4" s="259" t="str">
        <f>IF('Client Proj. By Svc (Page 1)'!C4=0,"",'Client Proj. By Svc (Page 1)'!C4)</f>
        <v/>
      </c>
      <c r="D4" s="211"/>
      <c r="E4" s="211"/>
      <c r="F4" s="211"/>
    </row>
    <row r="5" spans="1:17" x14ac:dyDescent="0.2">
      <c r="B5" s="60" t="s">
        <v>1</v>
      </c>
      <c r="C5" s="314" t="str">
        <f>IF('Client Proj. By Svc (Page 1)'!C5=0,"",'Client Proj. By Svc (Page 1)'!C5)</f>
        <v/>
      </c>
      <c r="D5" s="379"/>
      <c r="E5" s="379"/>
      <c r="F5" s="379"/>
      <c r="G5" s="49"/>
    </row>
    <row r="6" spans="1:17" x14ac:dyDescent="0.2">
      <c r="B6" s="60" t="s">
        <v>0</v>
      </c>
      <c r="C6" s="314" t="str">
        <f>IF('Client Proj. By Svc (Page 1)'!C6=0,"",'Client Proj. By Svc (Page 1)'!C6)</f>
        <v/>
      </c>
      <c r="D6" s="315"/>
      <c r="E6" s="315"/>
      <c r="F6" s="315"/>
    </row>
    <row r="7" spans="1:17" x14ac:dyDescent="0.2">
      <c r="B7" s="60" t="s">
        <v>3</v>
      </c>
      <c r="C7" s="204" t="str">
        <f>IF('Client Proj. By Svc (Page 1)'!C7=0,"",'Client Proj. By Svc (Page 1)'!C7)</f>
        <v/>
      </c>
      <c r="D7" s="211"/>
      <c r="E7" s="211"/>
      <c r="F7" s="211"/>
    </row>
    <row r="8" spans="1:17" x14ac:dyDescent="0.2">
      <c r="B8" s="56" t="s">
        <v>180</v>
      </c>
    </row>
    <row r="9" spans="1:17" x14ac:dyDescent="0.2">
      <c r="A9" s="355" t="s">
        <v>82</v>
      </c>
      <c r="B9" s="356"/>
      <c r="C9" s="356"/>
      <c r="D9" s="356"/>
      <c r="E9" s="356"/>
      <c r="F9" s="356"/>
      <c r="G9" s="356"/>
      <c r="H9" s="356"/>
      <c r="I9" s="356"/>
      <c r="J9" s="356"/>
      <c r="K9" s="356"/>
    </row>
    <row r="10" spans="1:17" x14ac:dyDescent="0.2">
      <c r="A10" s="356"/>
      <c r="B10" s="356"/>
      <c r="C10" s="356"/>
      <c r="D10" s="356"/>
      <c r="E10" s="356"/>
      <c r="F10" s="356"/>
      <c r="G10" s="356"/>
      <c r="H10" s="356"/>
      <c r="I10" s="356"/>
      <c r="J10" s="356"/>
      <c r="K10" s="356"/>
    </row>
    <row r="11" spans="1:17" ht="26.25" customHeight="1" x14ac:dyDescent="0.2">
      <c r="A11" s="356"/>
      <c r="B11" s="356"/>
      <c r="C11" s="356"/>
      <c r="D11" s="356"/>
      <c r="E11" s="356"/>
      <c r="F11" s="356"/>
      <c r="G11" s="356"/>
      <c r="H11" s="356"/>
      <c r="I11" s="356"/>
      <c r="J11" s="356"/>
      <c r="K11" s="356"/>
    </row>
    <row r="12" spans="1:17" ht="13.5" thickBot="1" x14ac:dyDescent="0.25"/>
    <row r="13" spans="1:17" ht="15" customHeight="1" x14ac:dyDescent="0.2">
      <c r="A13" s="412" t="s">
        <v>143</v>
      </c>
      <c r="B13" s="413"/>
      <c r="C13" s="413"/>
      <c r="D13" s="414"/>
      <c r="E13" s="383" t="s">
        <v>80</v>
      </c>
      <c r="F13" s="384"/>
      <c r="G13" s="384"/>
      <c r="H13" s="384"/>
      <c r="I13" s="384"/>
      <c r="J13" s="385"/>
      <c r="K13" s="368" t="s">
        <v>51</v>
      </c>
      <c r="P13" s="153"/>
    </row>
    <row r="14" spans="1:17" ht="51" x14ac:dyDescent="0.2">
      <c r="A14" s="415"/>
      <c r="B14" s="416"/>
      <c r="C14" s="416"/>
      <c r="D14" s="417"/>
      <c r="E14" s="154" t="s">
        <v>144</v>
      </c>
      <c r="F14" s="155" t="s">
        <v>55</v>
      </c>
      <c r="G14" s="156" t="s">
        <v>56</v>
      </c>
      <c r="H14" s="156" t="s">
        <v>135</v>
      </c>
      <c r="I14" s="156" t="s">
        <v>136</v>
      </c>
      <c r="J14" s="155" t="s">
        <v>57</v>
      </c>
      <c r="K14" s="369"/>
    </row>
    <row r="15" spans="1:17" x14ac:dyDescent="0.2">
      <c r="A15" s="157" t="s">
        <v>171</v>
      </c>
      <c r="B15" s="359" t="str">
        <f>IF('Salary &amp; Fringe (Page 2)'!I15=0,"",'Salary &amp; Fringe (Page 2)'!I15)</f>
        <v/>
      </c>
      <c r="C15" s="360"/>
      <c r="D15" s="361"/>
      <c r="E15" s="158" t="str">
        <f>IF('Salary &amp; Fringe (Page 2)'!I78=0,"",'Salary &amp; Fringe (Page 2)'!I78)</f>
        <v/>
      </c>
      <c r="F15" s="24"/>
      <c r="G15" s="24"/>
      <c r="H15" s="24"/>
      <c r="I15" s="24"/>
      <c r="J15" s="24"/>
      <c r="K15" s="159">
        <f>IF(AND(E15=0,F15=0,G15=0,H15=0,I15=0,J15=0),"",ROUND(SUM(E15:J15),0))</f>
        <v>0</v>
      </c>
      <c r="L15" s="160"/>
      <c r="Q15" s="161"/>
    </row>
    <row r="16" spans="1:17" x14ac:dyDescent="0.2">
      <c r="A16" s="157" t="s">
        <v>172</v>
      </c>
      <c r="B16" s="357" t="str">
        <f>IF('Salary &amp; Fringe (Page 2)'!J15=0,"",'Salary &amp; Fringe (Page 2)'!J15)</f>
        <v/>
      </c>
      <c r="C16" s="358"/>
      <c r="D16" s="358"/>
      <c r="E16" s="162" t="str">
        <f>IF('Salary &amp; Fringe (Page 2)'!J78=0,"",'Salary &amp; Fringe (Page 2)'!J78)</f>
        <v/>
      </c>
      <c r="F16" s="24"/>
      <c r="G16" s="24"/>
      <c r="H16" s="24"/>
      <c r="I16" s="24"/>
      <c r="J16" s="24"/>
      <c r="K16" s="159">
        <f t="shared" ref="K16:K22" si="0">IF(AND(E16=0,F16=0,G16=0,H16=0,I16=0,J16=0),"",ROUND(SUM(E16:J16),0))</f>
        <v>0</v>
      </c>
      <c r="L16" s="160"/>
      <c r="Q16" s="161"/>
    </row>
    <row r="17" spans="1:12" x14ac:dyDescent="0.2">
      <c r="A17" s="157" t="s">
        <v>173</v>
      </c>
      <c r="B17" s="357" t="str">
        <f>IF('Salary &amp; Fringe (Page 2)'!K15=0,"",'Salary &amp; Fringe (Page 2)'!K15)</f>
        <v/>
      </c>
      <c r="C17" s="358"/>
      <c r="D17" s="358"/>
      <c r="E17" s="162" t="str">
        <f>IF('Salary &amp; Fringe (Page 2)'!K78=0,"",'Salary &amp; Fringe (Page 2)'!K78)</f>
        <v/>
      </c>
      <c r="F17" s="24"/>
      <c r="G17" s="24"/>
      <c r="H17" s="24"/>
      <c r="I17" s="24"/>
      <c r="J17" s="24"/>
      <c r="K17" s="159">
        <f t="shared" si="0"/>
        <v>0</v>
      </c>
      <c r="L17" s="160"/>
    </row>
    <row r="18" spans="1:12" x14ac:dyDescent="0.2">
      <c r="A18" s="157" t="s">
        <v>174</v>
      </c>
      <c r="B18" s="357" t="str">
        <f>IF('Salary &amp; Fringe (Page 2)'!L15=0,"",'Salary &amp; Fringe (Page 2)'!L15)</f>
        <v/>
      </c>
      <c r="C18" s="358"/>
      <c r="D18" s="358"/>
      <c r="E18" s="162" t="str">
        <f>IF('Salary &amp; Fringe (Page 2)'!L78=0,"",'Salary &amp; Fringe (Page 2)'!L78)</f>
        <v/>
      </c>
      <c r="F18" s="24"/>
      <c r="G18" s="24"/>
      <c r="H18" s="24"/>
      <c r="I18" s="24"/>
      <c r="J18" s="24"/>
      <c r="K18" s="159">
        <f t="shared" si="0"/>
        <v>0</v>
      </c>
      <c r="L18" s="160"/>
    </row>
    <row r="19" spans="1:12" x14ac:dyDescent="0.2">
      <c r="A19" s="157" t="s">
        <v>175</v>
      </c>
      <c r="B19" s="357" t="str">
        <f>IF('Salary &amp; Fringe (Page 2)'!M15=0,"",'Salary &amp; Fringe (Page 2)'!M15)</f>
        <v/>
      </c>
      <c r="C19" s="358"/>
      <c r="D19" s="358"/>
      <c r="E19" s="162" t="str">
        <f>IF('Salary &amp; Fringe (Page 2)'!M78=0,"",'Salary &amp; Fringe (Page 2)'!M78)</f>
        <v/>
      </c>
      <c r="F19" s="24"/>
      <c r="G19" s="24"/>
      <c r="H19" s="24"/>
      <c r="I19" s="24"/>
      <c r="J19" s="24"/>
      <c r="K19" s="159">
        <f t="shared" si="0"/>
        <v>0</v>
      </c>
      <c r="L19" s="160"/>
    </row>
    <row r="20" spans="1:12" x14ac:dyDescent="0.2">
      <c r="A20" s="163" t="s">
        <v>176</v>
      </c>
      <c r="B20" s="359" t="str">
        <f>IF('Salary &amp; Fringe (Page 2)'!N15=0,"",'Salary &amp; Fringe (Page 2)'!N15)</f>
        <v/>
      </c>
      <c r="C20" s="360"/>
      <c r="D20" s="361"/>
      <c r="E20" s="162" t="str">
        <f>IF('Salary &amp; Fringe (Page 2)'!N78=0,"",'Salary &amp; Fringe (Page 2)'!N78)</f>
        <v/>
      </c>
      <c r="F20" s="25"/>
      <c r="G20" s="25"/>
      <c r="H20" s="25"/>
      <c r="I20" s="25"/>
      <c r="J20" s="25"/>
      <c r="K20" s="159">
        <f t="shared" si="0"/>
        <v>0</v>
      </c>
      <c r="L20" s="160"/>
    </row>
    <row r="21" spans="1:12" x14ac:dyDescent="0.2">
      <c r="A21" s="157" t="s">
        <v>177</v>
      </c>
      <c r="B21" s="359" t="str">
        <f>IF('Salary &amp; Fringe (Page 2)'!O15=0,"",'Salary &amp; Fringe (Page 2)'!O15)</f>
        <v/>
      </c>
      <c r="C21" s="360"/>
      <c r="D21" s="361"/>
      <c r="E21" s="162" t="str">
        <f>IF('Salary &amp; Fringe (Page 2)'!O78=0,"",'Salary &amp; Fringe (Page 2)'!O78)</f>
        <v/>
      </c>
      <c r="F21" s="25"/>
      <c r="G21" s="25"/>
      <c r="H21" s="25"/>
      <c r="I21" s="25"/>
      <c r="J21" s="25"/>
      <c r="K21" s="159">
        <f t="shared" si="0"/>
        <v>0</v>
      </c>
      <c r="L21" s="160"/>
    </row>
    <row r="22" spans="1:12" ht="13.5" thickBot="1" x14ac:dyDescent="0.25">
      <c r="A22" s="164" t="s">
        <v>178</v>
      </c>
      <c r="B22" s="359" t="str">
        <f>IF('Salary &amp; Fringe (Page 2)'!P15=0,"",'Salary &amp; Fringe (Page 2)'!P15)</f>
        <v/>
      </c>
      <c r="C22" s="360"/>
      <c r="D22" s="361"/>
      <c r="E22" s="162" t="str">
        <f>IF('Salary &amp; Fringe (Page 2)'!P78=0,"",'Salary &amp; Fringe (Page 2)'!P78)</f>
        <v/>
      </c>
      <c r="F22" s="26"/>
      <c r="G22" s="26"/>
      <c r="H22" s="26"/>
      <c r="I22" s="26"/>
      <c r="J22" s="26"/>
      <c r="K22" s="159">
        <f t="shared" si="0"/>
        <v>0</v>
      </c>
      <c r="L22" s="160"/>
    </row>
    <row r="23" spans="1:12" ht="14.25" customHeight="1" thickTop="1" thickBot="1" x14ac:dyDescent="0.25">
      <c r="A23" s="421" t="s">
        <v>73</v>
      </c>
      <c r="B23" s="422"/>
      <c r="C23" s="422"/>
      <c r="D23" s="422"/>
      <c r="E23" s="165">
        <f t="shared" ref="E23:J23" si="1">ROUND(SUM(E15:E22),0)</f>
        <v>0</v>
      </c>
      <c r="F23" s="165">
        <f t="shared" si="1"/>
        <v>0</v>
      </c>
      <c r="G23" s="165">
        <f t="shared" si="1"/>
        <v>0</v>
      </c>
      <c r="H23" s="165">
        <f t="shared" si="1"/>
        <v>0</v>
      </c>
      <c r="I23" s="165">
        <f t="shared" si="1"/>
        <v>0</v>
      </c>
      <c r="J23" s="165">
        <f t="shared" si="1"/>
        <v>0</v>
      </c>
      <c r="K23" s="159" t="str">
        <f>IF(AND(E23=0,F23=0,G23=0,J23=0),"",ROUND(SUM(E23:J23),0))</f>
        <v/>
      </c>
      <c r="L23" s="160"/>
    </row>
    <row r="24" spans="1:12" s="169" customFormat="1" ht="12.75" customHeight="1" thickBot="1" x14ac:dyDescent="0.25">
      <c r="A24" s="423" t="s">
        <v>74</v>
      </c>
      <c r="B24" s="423"/>
      <c r="C24" s="423"/>
      <c r="D24" s="424"/>
      <c r="E24" s="166">
        <f>'Budget Detail (Page 3)'!F23</f>
        <v>0</v>
      </c>
      <c r="F24" s="166">
        <f>'Budget Detail (Page 3)'!F42</f>
        <v>0</v>
      </c>
      <c r="G24" s="167">
        <f>'Budget Detail (Page 3)'!F61</f>
        <v>0</v>
      </c>
      <c r="H24" s="166">
        <f>'Budget Detail (Page 3)'!F80</f>
        <v>0</v>
      </c>
      <c r="I24" s="166">
        <f>'Budget Detail (Page 3)'!F99</f>
        <v>0</v>
      </c>
      <c r="J24" s="166">
        <f>'Budget Detail (Page 3)'!F123</f>
        <v>0</v>
      </c>
      <c r="K24" s="168"/>
      <c r="L24" s="160"/>
    </row>
    <row r="25" spans="1:12" s="169" customFormat="1" ht="12.75" customHeight="1" thickBot="1" x14ac:dyDescent="0.25">
      <c r="A25" s="170"/>
      <c r="B25" s="170"/>
      <c r="C25" s="171"/>
      <c r="D25" s="171"/>
      <c r="E25" s="172"/>
      <c r="F25" s="172"/>
      <c r="G25" s="172"/>
      <c r="H25" s="172"/>
      <c r="I25" s="172"/>
      <c r="J25" s="172"/>
      <c r="K25" s="173"/>
      <c r="L25" s="174"/>
    </row>
    <row r="26" spans="1:12" ht="12.75" customHeight="1" x14ac:dyDescent="0.2">
      <c r="A26" s="364" t="s">
        <v>75</v>
      </c>
      <c r="B26" s="365"/>
      <c r="C26" s="365"/>
      <c r="D26" s="365"/>
      <c r="E26" s="378" t="s">
        <v>52</v>
      </c>
      <c r="F26" s="378"/>
      <c r="G26" s="378"/>
      <c r="H26" s="378"/>
      <c r="I26" s="378"/>
      <c r="J26" s="378"/>
      <c r="K26" s="373" t="s">
        <v>53</v>
      </c>
      <c r="L26" s="160"/>
    </row>
    <row r="27" spans="1:12" ht="29.25" customHeight="1" x14ac:dyDescent="0.2">
      <c r="A27" s="366"/>
      <c r="B27" s="367"/>
      <c r="C27" s="367"/>
      <c r="D27" s="367"/>
      <c r="E27" s="175" t="s">
        <v>58</v>
      </c>
      <c r="F27" s="175" t="s">
        <v>60</v>
      </c>
      <c r="G27" s="175" t="s">
        <v>61</v>
      </c>
      <c r="H27" s="375" t="s">
        <v>59</v>
      </c>
      <c r="I27" s="376"/>
      <c r="J27" s="377"/>
      <c r="K27" s="374"/>
      <c r="L27" s="160"/>
    </row>
    <row r="28" spans="1:12" ht="12.75" customHeight="1" x14ac:dyDescent="0.2">
      <c r="A28" s="157" t="s">
        <v>171</v>
      </c>
      <c r="B28" s="353" t="str">
        <f>IF(B15=0,"",B15)</f>
        <v/>
      </c>
      <c r="C28" s="353"/>
      <c r="D28" s="353"/>
      <c r="E28" s="28"/>
      <c r="F28" s="28"/>
      <c r="G28" s="52"/>
      <c r="H28" s="370"/>
      <c r="I28" s="371"/>
      <c r="J28" s="372"/>
      <c r="K28" s="159" t="str">
        <f>IF(AND(E28=0,F28=0,G28=0,H28=0,I28=0,J28=0),"",ROUND(SUM(E28:J28),0))</f>
        <v/>
      </c>
      <c r="L28" s="160"/>
    </row>
    <row r="29" spans="1:12" ht="12.75" customHeight="1" x14ac:dyDescent="0.2">
      <c r="A29" s="157" t="s">
        <v>172</v>
      </c>
      <c r="B29" s="353" t="str">
        <f t="shared" ref="B29:B35" si="2">IF(B16=0,"",B16)</f>
        <v/>
      </c>
      <c r="C29" s="353"/>
      <c r="D29" s="353"/>
      <c r="E29" s="28"/>
      <c r="F29" s="28"/>
      <c r="G29" s="28"/>
      <c r="H29" s="370"/>
      <c r="I29" s="371"/>
      <c r="J29" s="372"/>
      <c r="K29" s="159" t="str">
        <f t="shared" ref="K29:K35" si="3">IF(AND(E29=0,F29=0,G29=0,J29=0),"",ROUND(SUM(E29:J29),0))</f>
        <v/>
      </c>
      <c r="L29" s="160"/>
    </row>
    <row r="30" spans="1:12" ht="12.75" customHeight="1" x14ac:dyDescent="0.2">
      <c r="A30" s="157" t="s">
        <v>173</v>
      </c>
      <c r="B30" s="353" t="str">
        <f t="shared" si="2"/>
        <v/>
      </c>
      <c r="C30" s="353"/>
      <c r="D30" s="353"/>
      <c r="E30" s="28"/>
      <c r="F30" s="28"/>
      <c r="G30" s="28"/>
      <c r="H30" s="370"/>
      <c r="I30" s="371"/>
      <c r="J30" s="372"/>
      <c r="K30" s="159" t="str">
        <f t="shared" si="3"/>
        <v/>
      </c>
      <c r="L30" s="160"/>
    </row>
    <row r="31" spans="1:12" ht="12.75" customHeight="1" x14ac:dyDescent="0.2">
      <c r="A31" s="157" t="s">
        <v>174</v>
      </c>
      <c r="B31" s="353" t="str">
        <f t="shared" si="2"/>
        <v/>
      </c>
      <c r="C31" s="353"/>
      <c r="D31" s="353"/>
      <c r="E31" s="28"/>
      <c r="F31" s="28"/>
      <c r="G31" s="28"/>
      <c r="H31" s="370"/>
      <c r="I31" s="371"/>
      <c r="J31" s="372"/>
      <c r="K31" s="159" t="str">
        <f t="shared" si="3"/>
        <v/>
      </c>
      <c r="L31" s="160"/>
    </row>
    <row r="32" spans="1:12" ht="12.75" customHeight="1" x14ac:dyDescent="0.2">
      <c r="A32" s="157" t="s">
        <v>175</v>
      </c>
      <c r="B32" s="353" t="str">
        <f t="shared" si="2"/>
        <v/>
      </c>
      <c r="C32" s="353"/>
      <c r="D32" s="353"/>
      <c r="E32" s="28"/>
      <c r="F32" s="28"/>
      <c r="G32" s="28"/>
      <c r="H32" s="370"/>
      <c r="I32" s="371"/>
      <c r="J32" s="372"/>
      <c r="K32" s="159" t="str">
        <f t="shared" si="3"/>
        <v/>
      </c>
      <c r="L32" s="160"/>
    </row>
    <row r="33" spans="1:13" ht="12.75" customHeight="1" x14ac:dyDescent="0.2">
      <c r="A33" s="163" t="s">
        <v>176</v>
      </c>
      <c r="B33" s="418" t="str">
        <f t="shared" si="2"/>
        <v/>
      </c>
      <c r="C33" s="419"/>
      <c r="D33" s="420"/>
      <c r="E33" s="30"/>
      <c r="F33" s="30"/>
      <c r="G33" s="30"/>
      <c r="H33" s="370"/>
      <c r="I33" s="371"/>
      <c r="J33" s="372"/>
      <c r="K33" s="159" t="str">
        <f t="shared" si="3"/>
        <v/>
      </c>
      <c r="L33" s="160"/>
    </row>
    <row r="34" spans="1:13" ht="12.75" customHeight="1" x14ac:dyDescent="0.2">
      <c r="A34" s="163" t="s">
        <v>177</v>
      </c>
      <c r="B34" s="418" t="str">
        <f t="shared" si="2"/>
        <v/>
      </c>
      <c r="C34" s="419"/>
      <c r="D34" s="420"/>
      <c r="E34" s="30"/>
      <c r="F34" s="30"/>
      <c r="G34" s="30"/>
      <c r="H34" s="370"/>
      <c r="I34" s="371"/>
      <c r="J34" s="372"/>
      <c r="K34" s="159" t="str">
        <f t="shared" si="3"/>
        <v/>
      </c>
      <c r="L34" s="160"/>
    </row>
    <row r="35" spans="1:13" ht="12.75" customHeight="1" thickBot="1" x14ac:dyDescent="0.25">
      <c r="A35" s="164" t="s">
        <v>178</v>
      </c>
      <c r="B35" s="389" t="str">
        <f t="shared" si="2"/>
        <v/>
      </c>
      <c r="C35" s="390"/>
      <c r="D35" s="391"/>
      <c r="E35" s="29"/>
      <c r="F35" s="29"/>
      <c r="G35" s="29"/>
      <c r="H35" s="409"/>
      <c r="I35" s="410"/>
      <c r="J35" s="411"/>
      <c r="K35" s="159" t="str">
        <f t="shared" si="3"/>
        <v/>
      </c>
      <c r="L35" s="160"/>
    </row>
    <row r="36" spans="1:13" ht="12.75" customHeight="1" thickTop="1" thickBot="1" x14ac:dyDescent="0.25">
      <c r="A36" s="396" t="s">
        <v>73</v>
      </c>
      <c r="B36" s="397"/>
      <c r="C36" s="397"/>
      <c r="D36" s="398"/>
      <c r="E36" s="165">
        <f>SUM(E28:E35)</f>
        <v>0</v>
      </c>
      <c r="F36" s="165">
        <f>SUM(F28:F35)</f>
        <v>0</v>
      </c>
      <c r="G36" s="165">
        <f>SUM(G28:G35)</f>
        <v>0</v>
      </c>
      <c r="H36" s="400">
        <f>SUM(H28:J35)</f>
        <v>0</v>
      </c>
      <c r="I36" s="401"/>
      <c r="J36" s="402"/>
      <c r="K36" s="159" t="str">
        <f>IF(AND(E36=0,F36=0,G36=0,H36=0),"",ROUND(SUM(E36:I36),0))</f>
        <v/>
      </c>
      <c r="L36" s="160"/>
    </row>
    <row r="37" spans="1:13" ht="12.75" customHeight="1" thickBot="1" x14ac:dyDescent="0.25">
      <c r="A37" s="386" t="s">
        <v>74</v>
      </c>
      <c r="B37" s="387"/>
      <c r="C37" s="387"/>
      <c r="D37" s="388"/>
      <c r="E37" s="166">
        <f>'Budget Detail (Page 3)'!B126</f>
        <v>0</v>
      </c>
      <c r="F37" s="166">
        <f>'Budget Detail (Page 3)'!C126</f>
        <v>0</v>
      </c>
      <c r="G37" s="166">
        <f>'Budget Detail (Page 3)'!D126</f>
        <v>0</v>
      </c>
      <c r="H37" s="404">
        <f>'Budget Detail (Page 3)'!$E$126</f>
        <v>0</v>
      </c>
      <c r="I37" s="405"/>
      <c r="J37" s="406"/>
      <c r="K37" s="168"/>
      <c r="L37" s="174"/>
    </row>
    <row r="38" spans="1:13" ht="12.75" customHeight="1" thickBot="1" x14ac:dyDescent="0.25"/>
    <row r="39" spans="1:13" ht="12.75" customHeight="1" x14ac:dyDescent="0.2">
      <c r="A39" s="364" t="s">
        <v>75</v>
      </c>
      <c r="B39" s="365"/>
      <c r="C39" s="365"/>
      <c r="D39" s="365"/>
      <c r="E39" s="383" t="s">
        <v>54</v>
      </c>
      <c r="F39" s="384"/>
      <c r="G39" s="384"/>
      <c r="H39" s="384"/>
      <c r="I39" s="384"/>
      <c r="J39" s="384"/>
      <c r="K39" s="384"/>
      <c r="L39" s="384"/>
      <c r="M39" s="403"/>
    </row>
    <row r="40" spans="1:13" ht="38.25" x14ac:dyDescent="0.2">
      <c r="A40" s="366"/>
      <c r="B40" s="367"/>
      <c r="C40" s="367"/>
      <c r="D40" s="367"/>
      <c r="E40" s="176" t="s">
        <v>62</v>
      </c>
      <c r="F40" s="154" t="s">
        <v>131</v>
      </c>
      <c r="G40" s="154" t="s">
        <v>63</v>
      </c>
      <c r="H40" s="407" t="s">
        <v>179</v>
      </c>
      <c r="I40" s="408"/>
      <c r="J40" s="154" t="s">
        <v>142</v>
      </c>
      <c r="K40" s="258" t="s">
        <v>72</v>
      </c>
      <c r="L40" s="258" t="s">
        <v>64</v>
      </c>
      <c r="M40" s="177" t="s">
        <v>199</v>
      </c>
    </row>
    <row r="41" spans="1:13" ht="12.75" customHeight="1" x14ac:dyDescent="0.2">
      <c r="A41" s="157" t="s">
        <v>171</v>
      </c>
      <c r="B41" s="353" t="str">
        <f t="shared" ref="B41:B48" si="4">IF(B15=0,"",B15)</f>
        <v/>
      </c>
      <c r="C41" s="353"/>
      <c r="D41" s="353"/>
      <c r="E41" s="31"/>
      <c r="F41" s="31"/>
      <c r="G41" s="178" t="str">
        <f t="shared" ref="G41:G46" si="5">IF(F41=0,"",K28/F41)</f>
        <v/>
      </c>
      <c r="H41" s="362" t="str">
        <f>IF('Budget Smry By Svc (Page 4)'!F41=0,"",('Budget Detail (Page 3)'!B80+'Budget Detail (Page 3)'!B99)/'Budget Smry By Svc (Page 4)'!F41)</f>
        <v/>
      </c>
      <c r="I41" s="363"/>
      <c r="J41" s="178" t="str">
        <f t="shared" ref="J41:J46" si="6">IF(F41=0,"",E28/F41)</f>
        <v/>
      </c>
      <c r="K41" s="179" t="str">
        <f t="shared" ref="K41:K48" si="7">IF(AND(F28=0,G28=0),"",(F28+G28)/(K28-H28))</f>
        <v/>
      </c>
      <c r="L41" s="249" t="str">
        <f>IF(F41=0,"",F41/E41)</f>
        <v/>
      </c>
      <c r="M41" s="252" t="str">
        <f>IF(F41="","",H28/F41)</f>
        <v/>
      </c>
    </row>
    <row r="42" spans="1:13" ht="12.75" customHeight="1" x14ac:dyDescent="0.2">
      <c r="A42" s="157" t="s">
        <v>172</v>
      </c>
      <c r="B42" s="353" t="str">
        <f t="shared" si="4"/>
        <v/>
      </c>
      <c r="C42" s="353"/>
      <c r="D42" s="353"/>
      <c r="E42" s="31"/>
      <c r="F42" s="31"/>
      <c r="G42" s="178" t="str">
        <f t="shared" si="5"/>
        <v/>
      </c>
      <c r="H42" s="362" t="str">
        <f>IF('Budget Smry By Svc (Page 4)'!F42=0,"",('Budget Detail (Page 3)'!B81+'Budget Detail (Page 3)'!B100)/'Budget Smry By Svc (Page 4)'!F42)</f>
        <v/>
      </c>
      <c r="I42" s="363"/>
      <c r="J42" s="178" t="str">
        <f t="shared" si="6"/>
        <v/>
      </c>
      <c r="K42" s="179" t="str">
        <f t="shared" si="7"/>
        <v/>
      </c>
      <c r="L42" s="249" t="str">
        <f t="shared" ref="L42:L48" si="8">IF(F42=0,"",F42/E42)</f>
        <v/>
      </c>
      <c r="M42" s="252" t="str">
        <f t="shared" ref="M42:M50" si="9">IF(F42="","",H29/F42)</f>
        <v/>
      </c>
    </row>
    <row r="43" spans="1:13" ht="12.75" customHeight="1" x14ac:dyDescent="0.2">
      <c r="A43" s="157" t="s">
        <v>173</v>
      </c>
      <c r="B43" s="353" t="str">
        <f t="shared" si="4"/>
        <v/>
      </c>
      <c r="C43" s="353"/>
      <c r="D43" s="353"/>
      <c r="E43" s="31"/>
      <c r="F43" s="31"/>
      <c r="G43" s="178" t="str">
        <f t="shared" si="5"/>
        <v/>
      </c>
      <c r="H43" s="362" t="str">
        <f>IF('Budget Smry By Svc (Page 4)'!F43=0,"",('Budget Detail (Page 3)'!B82+'Budget Detail (Page 3)'!B101)/'Budget Smry By Svc (Page 4)'!F43)</f>
        <v/>
      </c>
      <c r="I43" s="363"/>
      <c r="J43" s="178" t="str">
        <f t="shared" si="6"/>
        <v/>
      </c>
      <c r="K43" s="179" t="str">
        <f t="shared" si="7"/>
        <v/>
      </c>
      <c r="L43" s="249" t="str">
        <f t="shared" si="8"/>
        <v/>
      </c>
      <c r="M43" s="252" t="str">
        <f t="shared" si="9"/>
        <v/>
      </c>
    </row>
    <row r="44" spans="1:13" ht="12.75" customHeight="1" x14ac:dyDescent="0.2">
      <c r="A44" s="157" t="s">
        <v>174</v>
      </c>
      <c r="B44" s="380" t="str">
        <f t="shared" si="4"/>
        <v/>
      </c>
      <c r="C44" s="381"/>
      <c r="D44" s="382"/>
      <c r="E44" s="31"/>
      <c r="F44" s="31"/>
      <c r="G44" s="178" t="str">
        <f t="shared" si="5"/>
        <v/>
      </c>
      <c r="H44" s="362" t="str">
        <f>IF('Budget Smry By Svc (Page 4)'!F44=0,"",('Budget Detail (Page 3)'!B83+'Budget Detail (Page 3)'!B102)/'Budget Smry By Svc (Page 4)'!F44)</f>
        <v/>
      </c>
      <c r="I44" s="363"/>
      <c r="J44" s="178" t="str">
        <f t="shared" si="6"/>
        <v/>
      </c>
      <c r="K44" s="179" t="str">
        <f t="shared" si="7"/>
        <v/>
      </c>
      <c r="L44" s="249" t="str">
        <f t="shared" si="8"/>
        <v/>
      </c>
      <c r="M44" s="252" t="str">
        <f t="shared" si="9"/>
        <v/>
      </c>
    </row>
    <row r="45" spans="1:13" ht="12.75" customHeight="1" x14ac:dyDescent="0.2">
      <c r="A45" s="157" t="s">
        <v>175</v>
      </c>
      <c r="B45" s="380" t="str">
        <f t="shared" si="4"/>
        <v/>
      </c>
      <c r="C45" s="381"/>
      <c r="D45" s="382"/>
      <c r="E45" s="31"/>
      <c r="F45" s="31"/>
      <c r="G45" s="178" t="str">
        <f t="shared" si="5"/>
        <v/>
      </c>
      <c r="H45" s="362" t="str">
        <f>IF('Budget Smry By Svc (Page 4)'!F45=0,"",('Budget Detail (Page 3)'!B84+'Budget Detail (Page 3)'!B103)/'Budget Smry By Svc (Page 4)'!F45)</f>
        <v/>
      </c>
      <c r="I45" s="363"/>
      <c r="J45" s="178" t="str">
        <f t="shared" si="6"/>
        <v/>
      </c>
      <c r="K45" s="179" t="str">
        <f t="shared" si="7"/>
        <v/>
      </c>
      <c r="L45" s="249" t="str">
        <f t="shared" si="8"/>
        <v/>
      </c>
      <c r="M45" s="252" t="str">
        <f t="shared" si="9"/>
        <v/>
      </c>
    </row>
    <row r="46" spans="1:13" ht="12.75" customHeight="1" x14ac:dyDescent="0.2">
      <c r="A46" s="157" t="s">
        <v>176</v>
      </c>
      <c r="B46" s="380" t="str">
        <f t="shared" si="4"/>
        <v/>
      </c>
      <c r="C46" s="381"/>
      <c r="D46" s="382"/>
      <c r="E46" s="31"/>
      <c r="F46" s="31"/>
      <c r="G46" s="178" t="str">
        <f t="shared" si="5"/>
        <v/>
      </c>
      <c r="H46" s="362" t="str">
        <f>IF('Budget Smry By Svc (Page 4)'!F46=0,"",('Budget Detail (Page 3)'!B85+'Budget Detail (Page 3)'!B104)/'Budget Smry By Svc (Page 4)'!F46)</f>
        <v/>
      </c>
      <c r="I46" s="363"/>
      <c r="J46" s="178" t="str">
        <f t="shared" si="6"/>
        <v/>
      </c>
      <c r="K46" s="179" t="str">
        <f t="shared" si="7"/>
        <v/>
      </c>
      <c r="L46" s="249" t="str">
        <f t="shared" si="8"/>
        <v/>
      </c>
      <c r="M46" s="252" t="str">
        <f t="shared" si="9"/>
        <v/>
      </c>
    </row>
    <row r="47" spans="1:13" ht="12.75" customHeight="1" x14ac:dyDescent="0.2">
      <c r="A47" s="157" t="s">
        <v>177</v>
      </c>
      <c r="B47" s="353" t="str">
        <f t="shared" si="4"/>
        <v/>
      </c>
      <c r="C47" s="353"/>
      <c r="D47" s="353"/>
      <c r="E47" s="31"/>
      <c r="F47" s="31"/>
      <c r="G47" s="178" t="str">
        <f>IF(F47=0,"",K32/F47)</f>
        <v/>
      </c>
      <c r="H47" s="362" t="str">
        <f>IF('Budget Smry By Svc (Page 4)'!F47=0,"",('Budget Detail (Page 3)'!B86+'Budget Detail (Page 3)'!B105)/'Budget Smry By Svc (Page 4)'!F47)</f>
        <v/>
      </c>
      <c r="I47" s="363"/>
      <c r="J47" s="178" t="str">
        <f>IF(F47=0,"",E32/F47)</f>
        <v/>
      </c>
      <c r="K47" s="179" t="str">
        <f t="shared" si="7"/>
        <v/>
      </c>
      <c r="L47" s="249" t="str">
        <f t="shared" si="8"/>
        <v/>
      </c>
      <c r="M47" s="252" t="str">
        <f t="shared" si="9"/>
        <v/>
      </c>
    </row>
    <row r="48" spans="1:13" ht="12.75" customHeight="1" thickBot="1" x14ac:dyDescent="0.25">
      <c r="A48" s="164" t="s">
        <v>178</v>
      </c>
      <c r="B48" s="354" t="str">
        <f t="shared" si="4"/>
        <v/>
      </c>
      <c r="C48" s="354"/>
      <c r="D48" s="354"/>
      <c r="E48" s="32"/>
      <c r="F48" s="32"/>
      <c r="G48" s="180" t="str">
        <f>IF(F48=0,"",K35/F48)</f>
        <v/>
      </c>
      <c r="H48" s="362" t="str">
        <f>IF('Budget Smry By Svc (Page 4)'!F48=0,"",('Budget Detail (Page 3)'!B87+'Budget Detail (Page 3)'!B106)/'Budget Smry By Svc (Page 4)'!F48)</f>
        <v/>
      </c>
      <c r="I48" s="363"/>
      <c r="J48" s="180" t="str">
        <f>IF(F48=0,"",E35/F48)</f>
        <v/>
      </c>
      <c r="K48" s="179" t="str">
        <f t="shared" si="7"/>
        <v/>
      </c>
      <c r="L48" s="250" t="str">
        <f t="shared" si="8"/>
        <v/>
      </c>
      <c r="M48" s="252" t="str">
        <f t="shared" si="9"/>
        <v/>
      </c>
    </row>
    <row r="49" spans="1:13" ht="12.75" customHeight="1" thickTop="1" thickBot="1" x14ac:dyDescent="0.25">
      <c r="A49" s="396" t="s">
        <v>73</v>
      </c>
      <c r="B49" s="397"/>
      <c r="C49" s="397"/>
      <c r="D49" s="398"/>
      <c r="E49" s="247">
        <f>SUM(E41:E48)</f>
        <v>0</v>
      </c>
      <c r="F49" s="247">
        <f>SUM(F41:F48)</f>
        <v>0</v>
      </c>
      <c r="G49" s="181"/>
      <c r="H49" s="181"/>
      <c r="I49" s="181"/>
      <c r="J49" s="181"/>
      <c r="K49" s="182" t="str">
        <f>IF(OR(F36=0,G36=0),"",(F36+G36)/(K36-H36))</f>
        <v/>
      </c>
      <c r="L49" s="251"/>
      <c r="M49" s="252" t="str">
        <f>IF(F49=0,"",H36/F49)</f>
        <v/>
      </c>
    </row>
    <row r="50" spans="1:13" ht="12.75" customHeight="1" thickBot="1" x14ac:dyDescent="0.25">
      <c r="A50" s="386" t="s">
        <v>197</v>
      </c>
      <c r="B50" s="387"/>
      <c r="C50" s="387"/>
      <c r="D50" s="388"/>
      <c r="E50" s="248">
        <f>'Client Proj. By Svc (Page 1)'!I12</f>
        <v>0</v>
      </c>
      <c r="F50" s="253"/>
      <c r="G50" s="253"/>
      <c r="H50" s="253"/>
      <c r="I50" s="253"/>
      <c r="J50" s="253"/>
      <c r="K50" s="254"/>
      <c r="L50" s="255"/>
      <c r="M50" s="256" t="str">
        <f t="shared" si="9"/>
        <v/>
      </c>
    </row>
    <row r="51" spans="1:13" ht="12.75" customHeight="1" thickBot="1" x14ac:dyDescent="0.25">
      <c r="E51" s="183"/>
      <c r="F51" s="183"/>
      <c r="G51" s="183"/>
      <c r="H51" s="183"/>
      <c r="I51" s="183"/>
      <c r="J51" s="183"/>
      <c r="K51" s="183"/>
      <c r="L51" s="183"/>
    </row>
    <row r="52" spans="1:13" ht="25.5" customHeight="1" x14ac:dyDescent="0.2">
      <c r="A52" s="393" t="s">
        <v>77</v>
      </c>
      <c r="B52" s="394"/>
      <c r="C52" s="394"/>
      <c r="D52" s="394"/>
      <c r="E52" s="395"/>
      <c r="G52" s="393" t="s">
        <v>78</v>
      </c>
      <c r="H52" s="399"/>
      <c r="I52" s="399"/>
      <c r="J52" s="394"/>
      <c r="K52" s="395"/>
      <c r="L52" s="76"/>
    </row>
    <row r="53" spans="1:13" ht="12.75" customHeight="1" x14ac:dyDescent="0.2">
      <c r="A53" s="392" t="s">
        <v>10</v>
      </c>
      <c r="B53" s="337"/>
      <c r="C53" s="335" t="s">
        <v>11</v>
      </c>
      <c r="D53" s="337"/>
      <c r="E53" s="336"/>
      <c r="G53" s="184" t="s">
        <v>10</v>
      </c>
      <c r="H53" s="185"/>
      <c r="I53" s="186"/>
      <c r="J53" s="335" t="s">
        <v>11</v>
      </c>
      <c r="K53" s="336"/>
    </row>
    <row r="54" spans="1:13" ht="12.75" customHeight="1" x14ac:dyDescent="0.2">
      <c r="A54" s="342"/>
      <c r="B54" s="343"/>
      <c r="C54" s="346"/>
      <c r="D54" s="347"/>
      <c r="E54" s="348"/>
      <c r="G54" s="350"/>
      <c r="H54" s="351"/>
      <c r="I54" s="352"/>
      <c r="J54" s="271"/>
      <c r="K54" s="267"/>
    </row>
    <row r="55" spans="1:13" ht="12.75" customHeight="1" x14ac:dyDescent="0.2">
      <c r="A55" s="342"/>
      <c r="B55" s="343"/>
      <c r="C55" s="349"/>
      <c r="D55" s="347"/>
      <c r="E55" s="348"/>
      <c r="G55" s="350"/>
      <c r="H55" s="351"/>
      <c r="I55" s="352"/>
      <c r="J55" s="271"/>
      <c r="K55" s="267"/>
    </row>
    <row r="56" spans="1:13" ht="12.75" customHeight="1" x14ac:dyDescent="0.2">
      <c r="A56" s="342"/>
      <c r="B56" s="343"/>
      <c r="C56" s="347"/>
      <c r="D56" s="347"/>
      <c r="E56" s="348"/>
      <c r="G56" s="350"/>
      <c r="H56" s="351"/>
      <c r="I56" s="352"/>
      <c r="J56" s="271"/>
      <c r="K56" s="267"/>
    </row>
    <row r="57" spans="1:13" ht="12.75" customHeight="1" x14ac:dyDescent="0.2">
      <c r="A57" s="342"/>
      <c r="B57" s="343"/>
      <c r="C57" s="347"/>
      <c r="D57" s="347"/>
      <c r="E57" s="348"/>
      <c r="G57" s="350"/>
      <c r="H57" s="351"/>
      <c r="I57" s="352"/>
      <c r="J57" s="271"/>
      <c r="K57" s="267"/>
    </row>
    <row r="58" spans="1:13" ht="12.75" customHeight="1" thickBot="1" x14ac:dyDescent="0.25">
      <c r="A58" s="344"/>
      <c r="B58" s="345"/>
      <c r="C58" s="338"/>
      <c r="D58" s="338"/>
      <c r="E58" s="339"/>
      <c r="G58" s="350"/>
      <c r="H58" s="351"/>
      <c r="I58" s="352"/>
      <c r="J58" s="271"/>
      <c r="K58" s="267"/>
    </row>
    <row r="59" spans="1:13" ht="16.5" customHeight="1" thickTop="1" thickBot="1" x14ac:dyDescent="0.25">
      <c r="A59" s="328">
        <f>SUM(A54:B58)</f>
        <v>0</v>
      </c>
      <c r="B59" s="329"/>
      <c r="C59" s="340" t="s">
        <v>169</v>
      </c>
      <c r="D59" s="340"/>
      <c r="E59" s="341"/>
      <c r="G59" s="330">
        <f>SUM(G54:I58)</f>
        <v>0</v>
      </c>
      <c r="H59" s="331"/>
      <c r="I59" s="332"/>
      <c r="J59" s="333" t="s">
        <v>170</v>
      </c>
      <c r="K59" s="334"/>
    </row>
    <row r="60" spans="1:13" ht="12.75" customHeight="1" x14ac:dyDescent="0.2"/>
    <row r="61" spans="1:13" ht="12.75" customHeight="1" x14ac:dyDescent="0.2">
      <c r="A61" s="213" t="str">
        <f>'Client Proj. By Svc (Page 1)'!A31</f>
        <v>Rev 09-2017</v>
      </c>
    </row>
    <row r="62" spans="1:13" ht="12.75" hidden="1" customHeight="1" x14ac:dyDescent="0.2"/>
    <row r="63" spans="1:13" ht="12.75" hidden="1" customHeight="1" x14ac:dyDescent="0.2"/>
    <row r="64" spans="1:13" ht="12.75" hidden="1" customHeight="1" x14ac:dyDescent="0.2"/>
    <row r="65" spans="1:1" ht="12.75" hidden="1" customHeight="1" x14ac:dyDescent="0.2"/>
    <row r="66" spans="1:1" ht="12.75" hidden="1" customHeight="1" x14ac:dyDescent="0.2"/>
    <row r="67" spans="1:1" ht="12.75" hidden="1" customHeight="1" x14ac:dyDescent="0.2"/>
    <row r="68" spans="1:1" ht="12.75" hidden="1" customHeight="1" x14ac:dyDescent="0.2"/>
    <row r="69" spans="1:1" ht="12.75" hidden="1" customHeight="1" x14ac:dyDescent="0.2"/>
    <row r="70" spans="1:1" ht="12.75" hidden="1" customHeight="1" x14ac:dyDescent="0.2">
      <c r="A70" s="187"/>
    </row>
    <row r="71" spans="1:1" ht="12.75" hidden="1" customHeight="1" x14ac:dyDescent="0.2">
      <c r="A71" s="188"/>
    </row>
    <row r="72" spans="1:1" ht="12.75" hidden="1" customHeight="1" x14ac:dyDescent="0.2">
      <c r="A72" s="188"/>
    </row>
    <row r="73" spans="1:1" ht="12.75" hidden="1" customHeight="1" x14ac:dyDescent="0.2">
      <c r="A73" s="189"/>
    </row>
    <row r="74" spans="1:1" hidden="1" x14ac:dyDescent="0.2">
      <c r="A74" s="189"/>
    </row>
    <row r="75" spans="1:1" hidden="1" x14ac:dyDescent="0.2">
      <c r="A75" s="189"/>
    </row>
    <row r="76" spans="1:1" hidden="1" x14ac:dyDescent="0.2">
      <c r="A76" s="189"/>
    </row>
    <row r="77" spans="1:1" hidden="1" x14ac:dyDescent="0.2">
      <c r="A77" s="189"/>
    </row>
    <row r="78" spans="1:1" hidden="1" x14ac:dyDescent="0.2">
      <c r="A78" s="189"/>
    </row>
  </sheetData>
  <sheetProtection algorithmName="SHA-512" hashValue="ZWPB5cf7r0ZrvvZjIDJgCC21pxwpAFgovuKYgLXFMRXQLPqrbMHdU/EcawqXBbws0T7o51ToTqVuFwpJJk8GWA==" saltValue="yc0TfumtB0PMHjHpsVQjyQ==" spinCount="100000" sheet="1" selectLockedCells="1"/>
  <customSheetViews>
    <customSheetView guid="{539B6691-5F5A-4A3B-92AE-8BB98485D962}" fitToPage="1" topLeftCell="A7">
      <selection activeCell="G15" sqref="G15"/>
      <pageMargins left="0.28999999999999998" right="0.35" top="0.32" bottom="0.3" header="0.17" footer="0.21"/>
      <pageSetup scale="72" orientation="portrait" r:id="rId1"/>
      <headerFooter alignWithMargins="0"/>
    </customSheetView>
  </customSheetViews>
  <mergeCells count="85">
    <mergeCell ref="C6:F6"/>
    <mergeCell ref="H40:I40"/>
    <mergeCell ref="H35:J35"/>
    <mergeCell ref="H29:J29"/>
    <mergeCell ref="H42:I42"/>
    <mergeCell ref="A13:D14"/>
    <mergeCell ref="B30:D30"/>
    <mergeCell ref="B15:D15"/>
    <mergeCell ref="B17:D17"/>
    <mergeCell ref="B33:D33"/>
    <mergeCell ref="B34:D34"/>
    <mergeCell ref="A23:D23"/>
    <mergeCell ref="B16:D16"/>
    <mergeCell ref="H28:J28"/>
    <mergeCell ref="A24:D24"/>
    <mergeCell ref="A26:D27"/>
    <mergeCell ref="H36:J36"/>
    <mergeCell ref="E39:M39"/>
    <mergeCell ref="H37:J37"/>
    <mergeCell ref="H34:J34"/>
    <mergeCell ref="B44:D44"/>
    <mergeCell ref="A36:D36"/>
    <mergeCell ref="H43:I43"/>
    <mergeCell ref="B42:D42"/>
    <mergeCell ref="B43:D43"/>
    <mergeCell ref="H44:I44"/>
    <mergeCell ref="G54:I54"/>
    <mergeCell ref="G55:I55"/>
    <mergeCell ref="H48:I48"/>
    <mergeCell ref="A50:D50"/>
    <mergeCell ref="A49:D49"/>
    <mergeCell ref="G52:K52"/>
    <mergeCell ref="A57:B57"/>
    <mergeCell ref="A53:B53"/>
    <mergeCell ref="A52:E52"/>
    <mergeCell ref="A55:B55"/>
    <mergeCell ref="A56:B56"/>
    <mergeCell ref="C5:F5"/>
    <mergeCell ref="B45:D45"/>
    <mergeCell ref="B46:D46"/>
    <mergeCell ref="B20:D20"/>
    <mergeCell ref="B21:D21"/>
    <mergeCell ref="E13:J13"/>
    <mergeCell ref="H30:J30"/>
    <mergeCell ref="B28:D28"/>
    <mergeCell ref="B29:D29"/>
    <mergeCell ref="A37:D37"/>
    <mergeCell ref="B41:D41"/>
    <mergeCell ref="B35:D35"/>
    <mergeCell ref="H45:I45"/>
    <mergeCell ref="H41:I41"/>
    <mergeCell ref="B31:D31"/>
    <mergeCell ref="B32:D32"/>
    <mergeCell ref="B47:D47"/>
    <mergeCell ref="B48:D48"/>
    <mergeCell ref="A9:K11"/>
    <mergeCell ref="B18:D18"/>
    <mergeCell ref="B19:D19"/>
    <mergeCell ref="B22:D22"/>
    <mergeCell ref="H46:I46"/>
    <mergeCell ref="H47:I47"/>
    <mergeCell ref="A39:D40"/>
    <mergeCell ref="K13:K14"/>
    <mergeCell ref="H31:J31"/>
    <mergeCell ref="H32:J32"/>
    <mergeCell ref="H33:J33"/>
    <mergeCell ref="K26:K27"/>
    <mergeCell ref="H27:J27"/>
    <mergeCell ref="E26:J26"/>
    <mergeCell ref="A59:B59"/>
    <mergeCell ref="G59:I59"/>
    <mergeCell ref="J59:K59"/>
    <mergeCell ref="J53:K53"/>
    <mergeCell ref="C53:E53"/>
    <mergeCell ref="C58:E58"/>
    <mergeCell ref="C59:E59"/>
    <mergeCell ref="A54:B54"/>
    <mergeCell ref="A58:B58"/>
    <mergeCell ref="C54:E54"/>
    <mergeCell ref="C55:E55"/>
    <mergeCell ref="G58:I58"/>
    <mergeCell ref="C57:E57"/>
    <mergeCell ref="C56:E56"/>
    <mergeCell ref="G56:I56"/>
    <mergeCell ref="G57:I57"/>
  </mergeCells>
  <conditionalFormatting sqref="E24">
    <cfRule type="cellIs" dxfId="45" priority="121" stopIfTrue="1" operator="notEqual">
      <formula>E23</formula>
    </cfRule>
  </conditionalFormatting>
  <conditionalFormatting sqref="G24:J24">
    <cfRule type="cellIs" dxfId="44" priority="119" stopIfTrue="1" operator="notEqual">
      <formula>$G$23</formula>
    </cfRule>
  </conditionalFormatting>
  <conditionalFormatting sqref="J24">
    <cfRule type="cellIs" dxfId="43" priority="118" stopIfTrue="1" operator="notEqual">
      <formula>$J$23</formula>
    </cfRule>
  </conditionalFormatting>
  <conditionalFormatting sqref="F36">
    <cfRule type="cellIs" dxfId="42" priority="136" stopIfTrue="1" operator="notEqual">
      <formula>$F$37</formula>
    </cfRule>
  </conditionalFormatting>
  <conditionalFormatting sqref="G37">
    <cfRule type="cellIs" dxfId="41" priority="138" stopIfTrue="1" operator="notEqual">
      <formula>$G$36</formula>
    </cfRule>
  </conditionalFormatting>
  <conditionalFormatting sqref="E37">
    <cfRule type="cellIs" dxfId="40" priority="72" stopIfTrue="1" operator="notEqual">
      <formula>$H$36</formula>
    </cfRule>
    <cfRule type="cellIs" dxfId="39" priority="145" stopIfTrue="1" operator="notEqual">
      <formula>$E$36</formula>
    </cfRule>
  </conditionalFormatting>
  <conditionalFormatting sqref="E23">
    <cfRule type="cellIs" dxfId="38" priority="76" stopIfTrue="1" operator="notEqual">
      <formula>E24</formula>
    </cfRule>
  </conditionalFormatting>
  <conditionalFormatting sqref="G23:J23">
    <cfRule type="cellIs" dxfId="37" priority="74" stopIfTrue="1" operator="notEqual">
      <formula>ROUND(G24,0)</formula>
    </cfRule>
  </conditionalFormatting>
  <conditionalFormatting sqref="J23">
    <cfRule type="cellIs" dxfId="36" priority="73" stopIfTrue="1" operator="notEqual">
      <formula>ROUND(J24,0)</formula>
    </cfRule>
  </conditionalFormatting>
  <conditionalFormatting sqref="F37">
    <cfRule type="cellIs" dxfId="35" priority="69" stopIfTrue="1" operator="notEqual">
      <formula>$F$36</formula>
    </cfRule>
  </conditionalFormatting>
  <conditionalFormatting sqref="F23">
    <cfRule type="cellIs" dxfId="34" priority="68" stopIfTrue="1" operator="notEqual">
      <formula>F24</formula>
    </cfRule>
  </conditionalFormatting>
  <conditionalFormatting sqref="G23:J23">
    <cfRule type="cellIs" dxfId="33" priority="67" stopIfTrue="1" operator="notEqual">
      <formula>G24</formula>
    </cfRule>
  </conditionalFormatting>
  <conditionalFormatting sqref="J23">
    <cfRule type="cellIs" dxfId="32" priority="66" stopIfTrue="1" operator="notEqual">
      <formula>J24</formula>
    </cfRule>
  </conditionalFormatting>
  <conditionalFormatting sqref="H24">
    <cfRule type="cellIs" dxfId="31" priority="53" stopIfTrue="1" operator="equal">
      <formula>200</formula>
    </cfRule>
    <cfRule type="cellIs" dxfId="30" priority="57" stopIfTrue="1" operator="notEqual">
      <formula>$F$23</formula>
    </cfRule>
  </conditionalFormatting>
  <conditionalFormatting sqref="H23">
    <cfRule type="cellIs" dxfId="29" priority="52" stopIfTrue="1" operator="equal">
      <formula>200</formula>
    </cfRule>
  </conditionalFormatting>
  <conditionalFormatting sqref="F23:F24">
    <cfRule type="duplicateValues" dxfId="28" priority="40" stopIfTrue="1"/>
    <cfRule type="duplicateValues" dxfId="27" priority="45" stopIfTrue="1"/>
  </conditionalFormatting>
  <conditionalFormatting sqref="F24">
    <cfRule type="cellIs" dxfId="26" priority="50" stopIfTrue="1" operator="notEqual">
      <formula>F23</formula>
    </cfRule>
  </conditionalFormatting>
  <conditionalFormatting sqref="F24">
    <cfRule type="cellIs" dxfId="25" priority="44" stopIfTrue="1" operator="notEqual">
      <formula>F23</formula>
    </cfRule>
  </conditionalFormatting>
  <conditionalFormatting sqref="F23">
    <cfRule type="cellIs" dxfId="24" priority="43" stopIfTrue="1" operator="notEqual">
      <formula>F24</formula>
    </cfRule>
  </conditionalFormatting>
  <conditionalFormatting sqref="F24">
    <cfRule type="cellIs" dxfId="23" priority="42" stopIfTrue="1" operator="notEqual">
      <formula>F23</formula>
    </cfRule>
  </conditionalFormatting>
  <conditionalFormatting sqref="F23">
    <cfRule type="cellIs" dxfId="22" priority="41" stopIfTrue="1" operator="notEqual">
      <formula>F24</formula>
    </cfRule>
  </conditionalFormatting>
  <conditionalFormatting sqref="G23:G24">
    <cfRule type="duplicateValues" dxfId="21" priority="39" stopIfTrue="1"/>
  </conditionalFormatting>
  <conditionalFormatting sqref="H23:H24">
    <cfRule type="duplicateValues" dxfId="20" priority="38" stopIfTrue="1"/>
  </conditionalFormatting>
  <conditionalFormatting sqref="I23:I24">
    <cfRule type="duplicateValues" dxfId="19" priority="37" stopIfTrue="1"/>
  </conditionalFormatting>
  <conditionalFormatting sqref="J23:J24">
    <cfRule type="duplicateValues" dxfId="18" priority="36" stopIfTrue="1"/>
  </conditionalFormatting>
  <conditionalFormatting sqref="F36:F37">
    <cfRule type="duplicateValues" dxfId="17" priority="29" stopIfTrue="1"/>
    <cfRule type="duplicateValues" dxfId="16" priority="33" stopIfTrue="1"/>
  </conditionalFormatting>
  <conditionalFormatting sqref="G36:G37">
    <cfRule type="duplicateValues" dxfId="15" priority="23" stopIfTrue="1"/>
    <cfRule type="duplicateValues" dxfId="14" priority="28" stopIfTrue="1"/>
    <cfRule type="duplicateValues" dxfId="13" priority="71" stopIfTrue="1"/>
  </conditionalFormatting>
  <conditionalFormatting sqref="E36:E37">
    <cfRule type="duplicateValues" dxfId="12" priority="30" stopIfTrue="1"/>
  </conditionalFormatting>
  <conditionalFormatting sqref="E36">
    <cfRule type="cellIs" dxfId="11" priority="27" stopIfTrue="1" operator="notEqual">
      <formula>$E$37</formula>
    </cfRule>
  </conditionalFormatting>
  <conditionalFormatting sqref="G36">
    <cfRule type="cellIs" dxfId="10" priority="24" stopIfTrue="1" operator="notEqual">
      <formula>"$G$36:$G$37"</formula>
    </cfRule>
  </conditionalFormatting>
  <conditionalFormatting sqref="H37:J37">
    <cfRule type="duplicateValues" dxfId="9" priority="22" stopIfTrue="1"/>
  </conditionalFormatting>
  <conditionalFormatting sqref="H36:J37">
    <cfRule type="cellIs" dxfId="8" priority="20" stopIfTrue="1" operator="equal">
      <formula>2500</formula>
    </cfRule>
  </conditionalFormatting>
  <conditionalFormatting sqref="H36:H37">
    <cfRule type="duplicateValues" dxfId="7" priority="18" stopIfTrue="1"/>
    <cfRule type="cellIs" dxfId="6" priority="19" stopIfTrue="1" operator="notEqual">
      <formula>$H$36</formula>
    </cfRule>
    <cfRule type="duplicateValues" dxfId="5" priority="21" stopIfTrue="1"/>
  </conditionalFormatting>
  <conditionalFormatting sqref="K15">
    <cfRule type="duplicateValues" dxfId="4" priority="16" stopIfTrue="1"/>
  </conditionalFormatting>
  <conditionalFormatting sqref="A59:B59 F36">
    <cfRule type="expression" dxfId="3" priority="14" stopIfTrue="1">
      <formula>IF($A$59&lt;&gt;$F$36,1)</formula>
    </cfRule>
    <cfRule type="expression" priority="15" stopIfTrue="1">
      <formula>IF($A$59=$F$36,1)</formula>
    </cfRule>
  </conditionalFormatting>
  <conditionalFormatting sqref="G59:I59 G36">
    <cfRule type="expression" dxfId="2" priority="12" stopIfTrue="1">
      <formula>IF($G$59&lt;&gt;$G$36,1)</formula>
    </cfRule>
    <cfRule type="expression" priority="13" stopIfTrue="1">
      <formula>IF($G$59=$G$36,1)</formula>
    </cfRule>
  </conditionalFormatting>
  <pageMargins left="0.28999999999999998" right="0.35" top="0.32" bottom="0.3" header="0.17" footer="0.21"/>
  <pageSetup scale="70" orientation="portrait" r:id="rId2"/>
  <headerFooter alignWithMargins="0"/>
  <ignoredErrors>
    <ignoredError sqref="J47:J48 G47:G48 L47:L48"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V44"/>
  <sheetViews>
    <sheetView zoomScaleNormal="100" workbookViewId="0">
      <selection activeCell="D38" sqref="D38"/>
    </sheetView>
  </sheetViews>
  <sheetFormatPr defaultColWidth="8.85546875" defaultRowHeight="12.75" zeroHeight="1" x14ac:dyDescent="0.2"/>
  <cols>
    <col min="1" max="1" width="11.85546875" style="2" customWidth="1"/>
    <col min="2" max="2" width="12.5703125" style="2" customWidth="1"/>
    <col min="3" max="3" width="13.42578125" style="2" customWidth="1"/>
    <col min="4" max="4" width="12.42578125" style="2" customWidth="1"/>
    <col min="5" max="5" width="13.42578125" style="2" customWidth="1"/>
    <col min="6" max="6" width="14.42578125" style="2" customWidth="1"/>
    <col min="7" max="7" width="8.85546875" style="2"/>
    <col min="8" max="8" width="11.5703125" style="2" customWidth="1"/>
    <col min="9" max="9" width="21.42578125" style="2" customWidth="1"/>
    <col min="10" max="10" width="2.7109375" style="2" customWidth="1"/>
    <col min="11" max="256" width="8.85546875" style="2" hidden="1" customWidth="1"/>
    <col min="257" max="16384" width="8.85546875" style="2"/>
  </cols>
  <sheetData>
    <row r="1" spans="1:14" s="56" customFormat="1" ht="18" x14ac:dyDescent="0.25">
      <c r="A1" s="54" t="s">
        <v>201</v>
      </c>
      <c r="B1" s="54"/>
      <c r="C1" s="2"/>
      <c r="D1" s="2"/>
      <c r="E1" s="2"/>
      <c r="F1" s="2"/>
      <c r="G1" s="77"/>
    </row>
    <row r="2" spans="1:14" s="56" customFormat="1" x14ac:dyDescent="0.2">
      <c r="A2" s="58" t="s">
        <v>185</v>
      </c>
      <c r="D2" s="215"/>
      <c r="E2" s="2"/>
      <c r="F2" s="265"/>
      <c r="G2" s="265"/>
      <c r="H2" s="205"/>
      <c r="I2" s="206"/>
    </row>
    <row r="3" spans="1:14" s="56" customFormat="1" ht="15" x14ac:dyDescent="0.2">
      <c r="B3" s="59" t="s">
        <v>126</v>
      </c>
      <c r="C3" s="78" t="str">
        <f>IF('Client Proj. By Svc (Page 1)'!B2=0,"",'Client Proj. By Svc (Page 1)'!B2)</f>
        <v>B-Supportive Services</v>
      </c>
      <c r="D3" s="78"/>
      <c r="E3" s="55"/>
      <c r="F3" s="55"/>
      <c r="G3" s="57" t="s">
        <v>192</v>
      </c>
      <c r="H3" s="57"/>
      <c r="I3" s="57"/>
    </row>
    <row r="4" spans="1:14" s="56" customFormat="1" ht="15" x14ac:dyDescent="0.2">
      <c r="B4" s="59" t="s">
        <v>65</v>
      </c>
      <c r="C4" s="259" t="str">
        <f>IF('Client Proj. By Svc (Page 1)'!C4=0,"",'Client Proj. By Svc (Page 1)'!C4)</f>
        <v/>
      </c>
      <c r="D4" s="209"/>
      <c r="E4" s="209"/>
      <c r="F4" s="209"/>
      <c r="G4" s="55"/>
      <c r="I4" s="207"/>
    </row>
    <row r="5" spans="1:14" s="56" customFormat="1" x14ac:dyDescent="0.2">
      <c r="B5" s="60" t="s">
        <v>1</v>
      </c>
      <c r="C5" s="429" t="str">
        <f>IF('Client Proj. By Svc (Page 1)'!C5=0,"",'Client Proj. By Svc (Page 1)'!C5)</f>
        <v/>
      </c>
      <c r="D5" s="312"/>
      <c r="E5" s="312"/>
      <c r="F5" s="312"/>
      <c r="G5" s="190"/>
    </row>
    <row r="6" spans="1:14" s="56" customFormat="1" x14ac:dyDescent="0.2">
      <c r="B6" s="60" t="s">
        <v>0</v>
      </c>
      <c r="C6" s="314" t="str">
        <f>IF('Client Proj. By Svc (Page 1)'!C6=0,"",'Client Proj. By Svc (Page 1)'!C6)</f>
        <v/>
      </c>
      <c r="D6" s="315"/>
      <c r="E6" s="315"/>
      <c r="F6" s="315"/>
      <c r="G6" s="61"/>
    </row>
    <row r="7" spans="1:14" s="56" customFormat="1" x14ac:dyDescent="0.2">
      <c r="A7" s="62"/>
      <c r="B7" s="60" t="s">
        <v>3</v>
      </c>
      <c r="C7" s="204" t="str">
        <f>IF('Client Proj. By Svc (Page 1)'!C7=0,"",'Client Proj. By Svc (Page 1)'!C7)</f>
        <v/>
      </c>
      <c r="D7" s="208"/>
      <c r="E7" s="208"/>
      <c r="F7" s="208"/>
      <c r="G7" s="2"/>
      <c r="H7" s="62"/>
      <c r="I7" s="62"/>
    </row>
    <row r="8" spans="1:14" x14ac:dyDescent="0.2"/>
    <row r="9" spans="1:14" ht="42.75" customHeight="1" x14ac:dyDescent="0.2">
      <c r="B9" s="430" t="s">
        <v>86</v>
      </c>
      <c r="C9" s="427" t="s">
        <v>202</v>
      </c>
      <c r="D9" s="427" t="s">
        <v>87</v>
      </c>
      <c r="E9" s="427" t="s">
        <v>203</v>
      </c>
      <c r="F9" s="427" t="s">
        <v>204</v>
      </c>
      <c r="G9" s="427" t="s">
        <v>186</v>
      </c>
      <c r="H9" s="427" t="s">
        <v>88</v>
      </c>
      <c r="I9" s="427" t="s">
        <v>89</v>
      </c>
      <c r="J9" s="425"/>
      <c r="K9" s="425"/>
      <c r="L9" s="425"/>
      <c r="M9" s="425"/>
      <c r="N9" s="425"/>
    </row>
    <row r="10" spans="1:14" ht="48" customHeight="1" x14ac:dyDescent="0.2">
      <c r="B10" s="431"/>
      <c r="C10" s="428"/>
      <c r="D10" s="428"/>
      <c r="E10" s="428"/>
      <c r="F10" s="428"/>
      <c r="G10" s="428"/>
      <c r="H10" s="428"/>
      <c r="I10" s="428"/>
      <c r="J10" s="426"/>
      <c r="K10" s="426"/>
      <c r="L10" s="426"/>
      <c r="M10" s="426"/>
      <c r="N10" s="426"/>
    </row>
    <row r="11" spans="1:14" ht="15" x14ac:dyDescent="0.25">
      <c r="B11" s="191"/>
      <c r="C11" s="53" t="s">
        <v>90</v>
      </c>
      <c r="D11" s="7" t="s">
        <v>91</v>
      </c>
      <c r="E11" s="7" t="s">
        <v>92</v>
      </c>
      <c r="F11" s="7" t="s">
        <v>93</v>
      </c>
      <c r="G11" s="7" t="s">
        <v>94</v>
      </c>
      <c r="H11" s="7" t="s">
        <v>95</v>
      </c>
      <c r="I11" s="7" t="s">
        <v>96</v>
      </c>
      <c r="J11" s="192"/>
      <c r="K11" s="8"/>
      <c r="L11" s="8"/>
      <c r="M11" s="8"/>
      <c r="N11" s="193"/>
    </row>
    <row r="12" spans="1:14" ht="15" x14ac:dyDescent="0.25">
      <c r="B12" s="191"/>
      <c r="C12" s="191"/>
      <c r="D12" s="7"/>
      <c r="E12" s="7"/>
      <c r="F12" s="7"/>
      <c r="G12" s="7"/>
      <c r="H12" s="7"/>
      <c r="I12" s="7"/>
      <c r="J12" s="192"/>
      <c r="K12" s="8"/>
      <c r="L12" s="8"/>
      <c r="M12" s="8"/>
      <c r="N12" s="193"/>
    </row>
    <row r="13" spans="1:14" ht="15.75" x14ac:dyDescent="0.25">
      <c r="A13" s="61">
        <v>1</v>
      </c>
      <c r="B13" s="216" t="s">
        <v>97</v>
      </c>
      <c r="C13" s="9"/>
      <c r="D13" s="199"/>
      <c r="E13" s="10">
        <f>+D13+C13</f>
        <v>0</v>
      </c>
      <c r="F13" s="216" t="s">
        <v>97</v>
      </c>
      <c r="G13" s="9"/>
      <c r="H13" s="199"/>
      <c r="I13" s="10">
        <f>+H13+G13</f>
        <v>0</v>
      </c>
      <c r="J13" s="192"/>
      <c r="K13" s="8"/>
      <c r="L13" s="8"/>
      <c r="M13" s="8"/>
      <c r="N13" s="193"/>
    </row>
    <row r="14" spans="1:14" ht="15.75" x14ac:dyDescent="0.25">
      <c r="A14" s="61">
        <v>2</v>
      </c>
      <c r="B14" s="217" t="s">
        <v>98</v>
      </c>
      <c r="C14" s="194"/>
      <c r="D14" s="199"/>
      <c r="E14" s="10">
        <f t="shared" ref="E14:E24" si="0">+D14+C14</f>
        <v>0</v>
      </c>
      <c r="F14" s="217" t="s">
        <v>98</v>
      </c>
      <c r="G14" s="194"/>
      <c r="H14" s="200"/>
      <c r="I14" s="10">
        <f t="shared" ref="I14:I24" si="1">+H14+G14</f>
        <v>0</v>
      </c>
      <c r="J14" s="195"/>
      <c r="K14" s="8"/>
      <c r="L14" s="8"/>
      <c r="M14" s="8"/>
      <c r="N14" s="193"/>
    </row>
    <row r="15" spans="1:14" ht="15.75" x14ac:dyDescent="0.25">
      <c r="A15" s="61">
        <v>3</v>
      </c>
      <c r="B15" s="218" t="s">
        <v>99</v>
      </c>
      <c r="C15" s="196"/>
      <c r="D15" s="199"/>
      <c r="E15" s="10">
        <f t="shared" si="0"/>
        <v>0</v>
      </c>
      <c r="F15" s="218" t="s">
        <v>99</v>
      </c>
      <c r="G15" s="196"/>
      <c r="H15" s="199"/>
      <c r="I15" s="10">
        <f t="shared" si="1"/>
        <v>0</v>
      </c>
      <c r="J15" s="195"/>
      <c r="K15" s="8"/>
      <c r="L15" s="8"/>
      <c r="M15" s="8"/>
      <c r="N15" s="193"/>
    </row>
    <row r="16" spans="1:14" ht="15.75" x14ac:dyDescent="0.25">
      <c r="A16" s="61">
        <v>4</v>
      </c>
      <c r="B16" s="217" t="s">
        <v>100</v>
      </c>
      <c r="C16" s="11"/>
      <c r="D16" s="199"/>
      <c r="E16" s="10">
        <f t="shared" si="0"/>
        <v>0</v>
      </c>
      <c r="F16" s="217" t="s">
        <v>100</v>
      </c>
      <c r="G16" s="11"/>
      <c r="H16" s="201"/>
      <c r="I16" s="10">
        <f t="shared" si="1"/>
        <v>0</v>
      </c>
      <c r="J16" s="6"/>
      <c r="K16" s="6"/>
      <c r="L16" s="6"/>
      <c r="M16" s="6"/>
      <c r="N16" s="6"/>
    </row>
    <row r="17" spans="1:14" ht="15.75" x14ac:dyDescent="0.25">
      <c r="A17" s="197">
        <v>5</v>
      </c>
      <c r="B17" s="217" t="s">
        <v>101</v>
      </c>
      <c r="C17" s="11"/>
      <c r="D17" s="199"/>
      <c r="E17" s="10">
        <f t="shared" si="0"/>
        <v>0</v>
      </c>
      <c r="F17" s="217" t="s">
        <v>101</v>
      </c>
      <c r="G17" s="11"/>
      <c r="H17" s="201"/>
      <c r="I17" s="10">
        <f t="shared" si="1"/>
        <v>0</v>
      </c>
      <c r="J17" s="6"/>
      <c r="K17" s="6"/>
      <c r="L17" s="6"/>
      <c r="M17" s="6"/>
      <c r="N17" s="6"/>
    </row>
    <row r="18" spans="1:14" ht="15.75" x14ac:dyDescent="0.25">
      <c r="A18" s="198">
        <v>6</v>
      </c>
      <c r="B18" s="217" t="s">
        <v>102</v>
      </c>
      <c r="C18" s="11"/>
      <c r="D18" s="199"/>
      <c r="E18" s="10">
        <f t="shared" si="0"/>
        <v>0</v>
      </c>
      <c r="F18" s="217" t="s">
        <v>102</v>
      </c>
      <c r="G18" s="11"/>
      <c r="H18" s="201"/>
      <c r="I18" s="10">
        <f t="shared" si="1"/>
        <v>0</v>
      </c>
      <c r="J18" s="13"/>
      <c r="K18" s="13"/>
      <c r="L18" s="13"/>
      <c r="M18" s="6"/>
      <c r="N18" s="6"/>
    </row>
    <row r="19" spans="1:14" ht="15.75" x14ac:dyDescent="0.25">
      <c r="A19" s="198">
        <v>7</v>
      </c>
      <c r="B19" s="217" t="s">
        <v>103</v>
      </c>
      <c r="C19" s="11"/>
      <c r="D19" s="199"/>
      <c r="E19" s="10">
        <f t="shared" si="0"/>
        <v>0</v>
      </c>
      <c r="F19" s="217" t="s">
        <v>103</v>
      </c>
      <c r="G19" s="11"/>
      <c r="H19" s="201"/>
      <c r="I19" s="10">
        <f t="shared" si="1"/>
        <v>0</v>
      </c>
      <c r="J19" s="13"/>
      <c r="K19" s="13"/>
      <c r="L19" s="13"/>
      <c r="M19" s="6"/>
      <c r="N19" s="6"/>
    </row>
    <row r="20" spans="1:14" ht="15.75" x14ac:dyDescent="0.25">
      <c r="A20" s="198">
        <v>8</v>
      </c>
      <c r="B20" s="219" t="s">
        <v>104</v>
      </c>
      <c r="C20" s="14"/>
      <c r="D20" s="199"/>
      <c r="E20" s="10">
        <f t="shared" si="0"/>
        <v>0</v>
      </c>
      <c r="F20" s="219" t="s">
        <v>104</v>
      </c>
      <c r="G20" s="14"/>
      <c r="H20" s="201"/>
      <c r="I20" s="10">
        <f t="shared" si="1"/>
        <v>0</v>
      </c>
      <c r="J20" s="13"/>
      <c r="K20" s="13"/>
      <c r="L20" s="13"/>
      <c r="M20" s="6"/>
      <c r="N20" s="6"/>
    </row>
    <row r="21" spans="1:14" ht="15.75" x14ac:dyDescent="0.25">
      <c r="A21" s="198">
        <v>9</v>
      </c>
      <c r="B21" s="219" t="s">
        <v>105</v>
      </c>
      <c r="C21" s="14"/>
      <c r="D21" s="199"/>
      <c r="E21" s="10">
        <f t="shared" si="0"/>
        <v>0</v>
      </c>
      <c r="F21" s="219" t="s">
        <v>105</v>
      </c>
      <c r="G21" s="14"/>
      <c r="H21" s="201"/>
      <c r="I21" s="10">
        <f t="shared" si="1"/>
        <v>0</v>
      </c>
      <c r="J21" s="13"/>
      <c r="K21" s="13"/>
      <c r="L21" s="13"/>
      <c r="M21" s="6"/>
      <c r="N21" s="6"/>
    </row>
    <row r="22" spans="1:14" ht="15.75" x14ac:dyDescent="0.25">
      <c r="A22" s="198">
        <v>10</v>
      </c>
      <c r="B22" s="219" t="s">
        <v>106</v>
      </c>
      <c r="C22" s="14"/>
      <c r="D22" s="199"/>
      <c r="E22" s="10">
        <f t="shared" si="0"/>
        <v>0</v>
      </c>
      <c r="F22" s="219" t="s">
        <v>106</v>
      </c>
      <c r="G22" s="14"/>
      <c r="H22" s="201"/>
      <c r="I22" s="10">
        <f t="shared" si="1"/>
        <v>0</v>
      </c>
      <c r="J22" s="13"/>
      <c r="K22" s="13"/>
      <c r="L22" s="13"/>
      <c r="M22" s="6"/>
      <c r="N22" s="6"/>
    </row>
    <row r="23" spans="1:14" ht="15.75" x14ac:dyDescent="0.25">
      <c r="A23" s="198">
        <v>11</v>
      </c>
      <c r="B23" s="217" t="s">
        <v>107</v>
      </c>
      <c r="C23" s="11"/>
      <c r="D23" s="199"/>
      <c r="E23" s="10">
        <f t="shared" si="0"/>
        <v>0</v>
      </c>
      <c r="F23" s="217" t="s">
        <v>107</v>
      </c>
      <c r="G23" s="11"/>
      <c r="H23" s="201"/>
      <c r="I23" s="10">
        <f t="shared" si="1"/>
        <v>0</v>
      </c>
      <c r="J23" s="15"/>
      <c r="K23" s="15"/>
      <c r="L23" s="15"/>
      <c r="M23" s="4"/>
      <c r="N23" s="4"/>
    </row>
    <row r="24" spans="1:14" ht="15.75" x14ac:dyDescent="0.25">
      <c r="A24" s="198">
        <v>12</v>
      </c>
      <c r="B24" s="217" t="s">
        <v>108</v>
      </c>
      <c r="C24" s="11"/>
      <c r="D24" s="199"/>
      <c r="E24" s="10">
        <f t="shared" si="0"/>
        <v>0</v>
      </c>
      <c r="F24" s="217" t="s">
        <v>108</v>
      </c>
      <c r="G24" s="11"/>
      <c r="H24" s="201"/>
      <c r="I24" s="10">
        <f t="shared" si="1"/>
        <v>0</v>
      </c>
      <c r="J24" s="15"/>
      <c r="K24" s="15"/>
      <c r="L24" s="15"/>
      <c r="M24" s="4"/>
      <c r="N24" s="4"/>
    </row>
    <row r="25" spans="1:14" ht="15.75" x14ac:dyDescent="0.25">
      <c r="A25" s="198">
        <v>13</v>
      </c>
      <c r="B25" s="217" t="s">
        <v>109</v>
      </c>
      <c r="C25" s="16">
        <f>+C13+C14</f>
        <v>0</v>
      </c>
      <c r="D25" s="12">
        <f>SUM(D13:D24)</f>
        <v>0</v>
      </c>
      <c r="E25" s="10">
        <f>SUM(E13:E24)</f>
        <v>0</v>
      </c>
      <c r="F25" s="17"/>
      <c r="G25" s="16">
        <f>+G13+G14</f>
        <v>0</v>
      </c>
      <c r="H25" s="12">
        <f>SUM(H13:H24)</f>
        <v>0</v>
      </c>
      <c r="I25" s="10">
        <f>SUM(I13:I24)</f>
        <v>0</v>
      </c>
      <c r="J25" s="15"/>
      <c r="K25" s="15"/>
      <c r="L25" s="15"/>
      <c r="M25" s="4"/>
      <c r="N25" s="4"/>
    </row>
    <row r="26" spans="1:14" ht="15.75" x14ac:dyDescent="0.25">
      <c r="A26" s="198">
        <v>14</v>
      </c>
      <c r="B26" s="217" t="s">
        <v>110</v>
      </c>
      <c r="C26" s="11"/>
      <c r="D26" s="11"/>
      <c r="E26" s="51">
        <f>'Budget Detail (Page 3)'!B126</f>
        <v>0</v>
      </c>
      <c r="F26" s="11"/>
      <c r="G26" s="11"/>
      <c r="H26" s="11"/>
      <c r="I26" s="51">
        <f>'Budget Detail (Page 3)'!E126</f>
        <v>0</v>
      </c>
      <c r="J26" s="15"/>
      <c r="K26" s="15"/>
      <c r="L26" s="15"/>
      <c r="M26" s="4"/>
      <c r="N26" s="4"/>
    </row>
    <row r="27" spans="1:14" ht="15.75" x14ac:dyDescent="0.25">
      <c r="A27" s="198">
        <v>15</v>
      </c>
      <c r="B27" s="220" t="s">
        <v>111</v>
      </c>
      <c r="C27" s="18"/>
      <c r="D27" s="18"/>
      <c r="E27" s="10">
        <f>+E26-E25</f>
        <v>0</v>
      </c>
      <c r="F27" s="18"/>
      <c r="G27" s="18"/>
      <c r="H27" s="18"/>
      <c r="I27" s="10">
        <f>+I26-I25</f>
        <v>0</v>
      </c>
      <c r="J27" s="15"/>
      <c r="K27" s="15"/>
      <c r="L27" s="15"/>
      <c r="M27" s="4"/>
      <c r="N27" s="4"/>
    </row>
    <row r="28" spans="1:14" ht="15.75" x14ac:dyDescent="0.25">
      <c r="B28" s="19"/>
      <c r="C28" s="19"/>
      <c r="D28" s="19"/>
      <c r="E28" s="19"/>
      <c r="F28" s="19"/>
      <c r="G28" s="19"/>
      <c r="H28" s="264"/>
      <c r="I28" s="264"/>
      <c r="J28" s="6"/>
      <c r="K28" s="6"/>
      <c r="L28" s="6"/>
      <c r="M28" s="6"/>
      <c r="N28" s="6"/>
    </row>
    <row r="29" spans="1:14" ht="15.75" x14ac:dyDescent="0.25">
      <c r="B29" s="19" t="s">
        <v>205</v>
      </c>
      <c r="C29" s="19"/>
      <c r="D29" s="19"/>
      <c r="E29" s="19"/>
      <c r="F29" s="19"/>
      <c r="G29" s="19"/>
      <c r="H29" s="264"/>
      <c r="I29" s="264"/>
      <c r="J29" s="4"/>
      <c r="N29" s="4"/>
    </row>
    <row r="30" spans="1:14" ht="15.75" x14ac:dyDescent="0.25">
      <c r="B30" s="19" t="s">
        <v>112</v>
      </c>
      <c r="C30" s="19"/>
      <c r="D30" s="19"/>
      <c r="E30" s="19"/>
      <c r="F30" s="77"/>
      <c r="G30" s="19"/>
      <c r="H30" s="264"/>
      <c r="I30" s="264"/>
      <c r="J30" s="4"/>
      <c r="N30" s="4"/>
    </row>
    <row r="31" spans="1:14" ht="15.75" x14ac:dyDescent="0.25">
      <c r="B31" s="19" t="s">
        <v>206</v>
      </c>
      <c r="C31" s="19"/>
      <c r="D31" s="19"/>
      <c r="E31" s="19"/>
      <c r="F31" s="19"/>
      <c r="G31" s="19"/>
      <c r="H31" s="264"/>
      <c r="I31" s="264"/>
      <c r="J31" s="6"/>
      <c r="N31" s="6"/>
    </row>
    <row r="32" spans="1:14" ht="15.75" x14ac:dyDescent="0.25">
      <c r="B32" s="56"/>
      <c r="C32" s="20"/>
      <c r="D32" s="19"/>
      <c r="E32" s="19"/>
      <c r="G32" s="20"/>
      <c r="H32" s="264"/>
      <c r="I32" s="264"/>
      <c r="J32" s="4"/>
      <c r="N32" s="4"/>
    </row>
    <row r="33" spans="2:14" ht="29.25" customHeight="1" thickBot="1" x14ac:dyDescent="0.3">
      <c r="B33" s="241"/>
      <c r="C33" s="241"/>
      <c r="D33" s="241"/>
      <c r="E33" s="21"/>
      <c r="F33" s="242"/>
      <c r="G33" s="242"/>
      <c r="H33" s="5"/>
      <c r="I33" s="21"/>
      <c r="J33" s="4"/>
      <c r="N33" s="4"/>
    </row>
    <row r="34" spans="2:14" ht="15.75" x14ac:dyDescent="0.25">
      <c r="B34" s="5" t="s">
        <v>113</v>
      </c>
      <c r="C34" s="5"/>
      <c r="D34" s="5"/>
      <c r="E34" s="5"/>
      <c r="F34" s="239" t="s">
        <v>116</v>
      </c>
      <c r="G34" s="56"/>
      <c r="H34" s="266"/>
      <c r="I34" s="5"/>
      <c r="J34" s="6"/>
      <c r="N34" s="6"/>
    </row>
    <row r="35" spans="2:14" ht="29.25" customHeight="1" thickBot="1" x14ac:dyDescent="0.3">
      <c r="B35" s="241"/>
      <c r="C35" s="243"/>
      <c r="D35" s="244"/>
      <c r="E35" s="77"/>
      <c r="F35" s="245"/>
      <c r="G35" s="242"/>
      <c r="H35" s="242"/>
      <c r="I35" s="77"/>
      <c r="J35" s="6"/>
      <c r="N35" s="6"/>
    </row>
    <row r="36" spans="2:14" ht="15.75" x14ac:dyDescent="0.25">
      <c r="B36" s="74" t="s">
        <v>195</v>
      </c>
      <c r="C36" s="19"/>
      <c r="D36" s="19"/>
      <c r="E36" s="19"/>
      <c r="F36" s="74" t="s">
        <v>114</v>
      </c>
      <c r="G36" s="20"/>
      <c r="H36" s="77"/>
      <c r="I36" s="19"/>
      <c r="J36" s="4"/>
      <c r="N36" s="4"/>
    </row>
    <row r="37" spans="2:14" ht="15.75" x14ac:dyDescent="0.25">
      <c r="B37" s="74"/>
      <c r="C37" s="19"/>
      <c r="D37" s="19"/>
      <c r="E37" s="19"/>
      <c r="F37" s="20"/>
      <c r="G37" s="20"/>
      <c r="H37" s="77"/>
      <c r="I37" s="19"/>
      <c r="J37" s="4"/>
      <c r="N37" s="6"/>
    </row>
    <row r="38" spans="2:14" ht="29.25" customHeight="1" thickBot="1" x14ac:dyDescent="0.3">
      <c r="B38" s="241"/>
      <c r="C38" s="242"/>
      <c r="D38" s="242"/>
      <c r="E38" s="5"/>
      <c r="F38" s="242"/>
      <c r="G38" s="242"/>
      <c r="H38" s="242"/>
      <c r="I38" s="5"/>
      <c r="J38" s="4"/>
      <c r="N38" s="4"/>
    </row>
    <row r="39" spans="2:14" x14ac:dyDescent="0.2">
      <c r="B39" s="20" t="s">
        <v>115</v>
      </c>
      <c r="C39" s="20"/>
      <c r="D39" s="19"/>
      <c r="E39" s="19"/>
      <c r="F39" s="19" t="s">
        <v>196</v>
      </c>
      <c r="G39" s="56"/>
      <c r="H39" s="56"/>
      <c r="I39" s="19"/>
    </row>
    <row r="40" spans="2:14" x14ac:dyDescent="0.2">
      <c r="B40" s="19"/>
      <c r="C40" s="19"/>
      <c r="D40" s="5"/>
      <c r="E40" s="5"/>
      <c r="F40" s="5"/>
      <c r="G40" s="5"/>
      <c r="H40" s="77"/>
      <c r="I40" s="5"/>
    </row>
    <row r="41" spans="2:14" ht="27" customHeight="1" thickBot="1" x14ac:dyDescent="0.25">
      <c r="B41" s="19" t="s">
        <v>187</v>
      </c>
      <c r="C41" s="77"/>
      <c r="D41" s="85"/>
      <c r="E41" s="246"/>
      <c r="F41" s="246"/>
    </row>
    <row r="42" spans="2:14" x14ac:dyDescent="0.2">
      <c r="B42" s="58"/>
    </row>
    <row r="43" spans="2:14" x14ac:dyDescent="0.2"/>
    <row r="44" spans="2:14" x14ac:dyDescent="0.2">
      <c r="B44" s="213" t="str">
        <f>'Client Proj. By Svc (Page 1)'!A31</f>
        <v>Rev 09-2017</v>
      </c>
    </row>
  </sheetData>
  <sheetProtection algorithmName="SHA-512" hashValue="2/2o7vPpEqc02b6iE7Qba5O3IhGm1Nywa15O0lkZ1YOkNH2UrOxXQl5R1hTfqQckjR6QoyI919wfkZgTwzDMCQ==" saltValue="C94PRRvuTQZ04Fn5HyDT/A==" spinCount="100000" sheet="1" selectLockedCells="1"/>
  <customSheetViews>
    <customSheetView guid="{539B6691-5F5A-4A3B-92AE-8BB98485D962}" fitToPage="1" topLeftCell="A10">
      <selection activeCell="C23" sqref="C23"/>
      <colBreaks count="1" manualBreakCount="1">
        <brk id="10" max="1048575" man="1"/>
      </colBreaks>
      <pageMargins left="0.7" right="0.7" top="0.75" bottom="0.75" header="0.3" footer="0.3"/>
      <pageSetup scale="77" orientation="portrait" r:id="rId1"/>
    </customSheetView>
  </customSheetViews>
  <mergeCells count="15">
    <mergeCell ref="N9:N10"/>
    <mergeCell ref="H9:H10"/>
    <mergeCell ref="I9:I10"/>
    <mergeCell ref="C5:F5"/>
    <mergeCell ref="B9:B10"/>
    <mergeCell ref="C9:C10"/>
    <mergeCell ref="D9:D10"/>
    <mergeCell ref="E9:E10"/>
    <mergeCell ref="F9:F10"/>
    <mergeCell ref="C6:F6"/>
    <mergeCell ref="J9:J10"/>
    <mergeCell ref="K9:K10"/>
    <mergeCell ref="L9:L10"/>
    <mergeCell ref="G9:G10"/>
    <mergeCell ref="M9:M10"/>
  </mergeCells>
  <conditionalFormatting sqref="E26">
    <cfRule type="expression" dxfId="1" priority="3" stopIfTrue="1">
      <formula>IF($E$25&lt;&gt;$E$26,1)</formula>
    </cfRule>
    <cfRule type="expression" priority="4" stopIfTrue="1">
      <formula>IF($E$25=$E$26,1)</formula>
    </cfRule>
  </conditionalFormatting>
  <conditionalFormatting sqref="I26 I25">
    <cfRule type="expression" dxfId="0" priority="1" stopIfTrue="1">
      <formula>IF($I$26&lt;&gt;$I$25,1)</formula>
    </cfRule>
    <cfRule type="expression" priority="2" stopIfTrue="1">
      <formula>IF($I$26=$I$25,1)</formula>
    </cfRule>
  </conditionalFormatting>
  <pageMargins left="0.7" right="0.7" top="0.75" bottom="0.75" header="0.3" footer="0.3"/>
  <pageSetup scale="77" orientation="portrait" r:id="rId2"/>
  <colBreaks count="1" manualBreakCount="1">
    <brk id="10"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Client Proj. By Svc (Page 1)</vt:lpstr>
      <vt:lpstr>Salary &amp; Fringe (Page 2)</vt:lpstr>
      <vt:lpstr>Budget Detail (Page 3)</vt:lpstr>
      <vt:lpstr>Budget Smry By Svc (Page 4)</vt:lpstr>
      <vt:lpstr>Reimbursement Schedule (Page 5)</vt:lpstr>
      <vt:lpstr>'Budget Detail (Page 3)'!Print_Area</vt:lpstr>
      <vt:lpstr>'Budget Smry By Svc (Page 4)'!Print_Area</vt:lpstr>
      <vt:lpstr>'Client Proj. By Svc (Page 1)'!Print_Area</vt:lpstr>
      <vt:lpstr>'Reimbursement Schedule (Page 5)'!Print_Area</vt:lpstr>
      <vt:lpstr>'Salary &amp; Fringe (Page 2)'!Print_Area</vt:lpstr>
    </vt:vector>
  </TitlesOfParts>
  <Company>AgeOptions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blech</dc:creator>
  <cp:lastModifiedBy>Kendall John</cp:lastModifiedBy>
  <cp:lastPrinted>2019-07-17T16:46:52Z</cp:lastPrinted>
  <dcterms:created xsi:type="dcterms:W3CDTF">2009-04-24T19:47:57Z</dcterms:created>
  <dcterms:modified xsi:type="dcterms:W3CDTF">2019-07-24T15:37:49Z</dcterms:modified>
</cp:coreProperties>
</file>